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DEMO1" sheetId="1" r:id="rId1"/>
    <sheet name="DEMO2" sheetId="2" r:id="rId2"/>
    <sheet name="Pop1982-2010" sheetId="3" r:id="rId3"/>
    <sheet name="PopAge1982-2010" sheetId="4" r:id="rId4"/>
    <sheet name="PopSexeAge2010" sheetId="5" r:id="rId5"/>
    <sheet name="PopSexeAge2009" sheetId="6" r:id="rId6"/>
    <sheet name="PopSexeAge2008" sheetId="7" r:id="rId7"/>
    <sheet name="PopSexeAge2007" sheetId="8" r:id="rId8"/>
    <sheet name="PopSexeAge2006" sheetId="9" r:id="rId9"/>
    <sheet name="PopSexeAge2005" sheetId="10" r:id="rId10"/>
    <sheet name="Mariages19942008" sheetId="11" r:id="rId11"/>
    <sheet name="Divorces19952007" sheetId="12" r:id="rId12"/>
    <sheet name="Pop1946-2010(métropole)" sheetId="13" r:id="rId13"/>
    <sheet name="PopSexeAgeMatrim2009" sheetId="14" r:id="rId14"/>
    <sheet name="PopSexeAgeMatrim2008" sheetId="15" r:id="rId15"/>
    <sheet name="PopSexeAgeMatrim2007" sheetId="16" r:id="rId16"/>
    <sheet name="PopSexeAgeMatrim2006" sheetId="17" r:id="rId17"/>
    <sheet name="PopSexeAgeMatrim2005" sheetId="18" r:id="rId18"/>
    <sheet name="NMenFrance19822006" sheetId="19" r:id="rId19"/>
    <sheet name="NMenMetrop19602006" sheetId="20" r:id="rId20"/>
  </sheets>
  <externalReferences>
    <externalReference r:id="rId23"/>
    <externalReference r:id="rId24"/>
  </externalReferences>
  <definedNames>
    <definedName name="column_headings">#REF!</definedName>
    <definedName name="column_numbers">#REF!</definedName>
    <definedName name="data">#REF!</definedName>
    <definedName name="donnee">'Divorces19952007'!$F$7:$H$14</definedName>
    <definedName name="ea_flux">#REF!</definedName>
    <definedName name="Equilibre">#REF!</definedName>
    <definedName name="footnotes">#REF!</definedName>
    <definedName name="note">'Divorces19952007'!$F$15:$F$16</definedName>
    <definedName name="PIB">#REF!</definedName>
    <definedName name="ressources">#REF!</definedName>
    <definedName name="rpflux">#REF!</definedName>
    <definedName name="rptof">#REF!</definedName>
    <definedName name="source">'Divorces19952007'!$F$17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itles">#REF!</definedName>
    <definedName name="totals">#REF!</definedName>
    <definedName name="_xlnm.Print_Area" localSheetId="12">'Pop1946-2010(métropole)'!$A$1:$G$73</definedName>
    <definedName name="_xlnm.Print_Area" localSheetId="2">'Pop1982-2010'!$A$1:$G$37</definedName>
    <definedName name="_xlnm.Print_Area" localSheetId="3">'PopAge1982-2010'!$A$1:$M$28</definedName>
  </definedNames>
  <calcPr fullCalcOnLoad="1"/>
</workbook>
</file>

<file path=xl/sharedStrings.xml><?xml version="1.0" encoding="utf-8"?>
<sst xmlns="http://schemas.openxmlformats.org/spreadsheetml/2006/main" count="2056" uniqueCount="433">
  <si>
    <t>Année</t>
  </si>
  <si>
    <t>Sources : Insee, estimations de population et statistiques de l'état civil.</t>
  </si>
  <si>
    <t>nd : non disponible.</t>
  </si>
  <si>
    <t xml:space="preserve">nd    </t>
  </si>
  <si>
    <t xml:space="preserve">nd  </t>
  </si>
  <si>
    <t xml:space="preserve">nd   </t>
  </si>
  <si>
    <t>2008 (p)</t>
  </si>
  <si>
    <t>2009 (p)</t>
  </si>
  <si>
    <t>2010 (p)</t>
  </si>
  <si>
    <t>Évolution générale de la situation démographique, France entière</t>
  </si>
  <si>
    <t>Population au 1er janvier</t>
  </si>
  <si>
    <t>Nombre de Naissances vivantes</t>
  </si>
  <si>
    <t>Nombre de décès</t>
  </si>
  <si>
    <t>Solde naturel</t>
  </si>
  <si>
    <t>Solde migratoire évalué</t>
  </si>
  <si>
    <t xml:space="preserve"> Ajustement</t>
  </si>
  <si>
    <t>Champ : France entière.</t>
  </si>
  <si>
    <t>(p) populations 2008, 2009 et 2010, état civil 2009 : résultats provisoires à fin 2009.</t>
  </si>
  <si>
    <t>Champ : France entière (métropole et Dom).</t>
  </si>
  <si>
    <t>Évolution générale de la situation démographique, France métropolitaine</t>
  </si>
  <si>
    <t>Ajustement</t>
  </si>
  <si>
    <t xml:space="preserve">nd     </t>
  </si>
  <si>
    <t xml:space="preserve">nd </t>
  </si>
  <si>
    <t>Champ : France métropolitaine.</t>
  </si>
  <si>
    <t>% métropole</t>
  </si>
  <si>
    <t>% Dom</t>
  </si>
  <si>
    <t>Évolution de la structure de la population, France entière</t>
  </si>
  <si>
    <t xml:space="preserve">Population au 1er janvier </t>
  </si>
  <si>
    <t>Répartition par tranche d'âges (en %)</t>
  </si>
  <si>
    <t>de 0 à 19 ans</t>
  </si>
  <si>
    <t>dont 0-14 ans</t>
  </si>
  <si>
    <t>de 20 à 59 ans</t>
  </si>
  <si>
    <t>de 60 à 64 ans</t>
  </si>
  <si>
    <t>65 ans ou plus</t>
  </si>
  <si>
    <t>dont 75 ans ou plus</t>
  </si>
  <si>
    <t xml:space="preserve">(p) résultats provisoires arrêtés à fin 2009. </t>
  </si>
  <si>
    <t>Source : Insee, estimations de population.</t>
  </si>
  <si>
    <t>Population totale par sexe et âge au 1er janvier 2010, France entière</t>
  </si>
  <si>
    <t>Ensemble</t>
  </si>
  <si>
    <t>Hommes</t>
  </si>
  <si>
    <t>Femmes</t>
  </si>
  <si>
    <t>Population totale</t>
  </si>
  <si>
    <t>Moins de 20 ans</t>
  </si>
  <si>
    <t>de 20 à 64 ans</t>
  </si>
  <si>
    <t>Année de naissance</t>
  </si>
  <si>
    <t>Âge révolu</t>
  </si>
  <si>
    <t>Nombre d'hommes</t>
  </si>
  <si>
    <t>Nombre de femmes</t>
  </si>
  <si>
    <t>1909 ou avant</t>
  </si>
  <si>
    <t>100 ou +</t>
  </si>
  <si>
    <t>Source : Insee, estimations de population (résultats provisoires arrêtés fin 2009).</t>
  </si>
  <si>
    <t>TABLEAU 8 - MARIAGES PAR ÉTAT MATRIMONIAL ANTÉRIEUR</t>
  </si>
  <si>
    <t>des</t>
  </si>
  <si>
    <t>Célibataires</t>
  </si>
  <si>
    <t>Veufs</t>
  </si>
  <si>
    <t>Divorcés</t>
  </si>
  <si>
    <t>Veuves</t>
  </si>
  <si>
    <t>Divorcées</t>
  </si>
  <si>
    <t>mariages</t>
  </si>
  <si>
    <t>Nombre</t>
  </si>
  <si>
    <t>%</t>
  </si>
  <si>
    <t xml:space="preserve">1994 </t>
  </si>
  <si>
    <t xml:space="preserve">1995 </t>
  </si>
  <si>
    <t xml:space="preserve">.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</si>
  <si>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</si>
  <si>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</si>
  <si>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</si>
  <si>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</si>
  <si>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</si>
  <si>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</si>
  <si>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</si>
  <si>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</si>
  <si>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</si>
  <si>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</si>
  <si>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</si>
  <si>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</si>
  <si>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</si>
  <si>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 xml:space="preserve">N.B. À la suite d'une mauvaise codification dans le fichier de 2003, la répartition par état matrimonial a été </t>
  </si>
  <si>
    <t xml:space="preserve">       recalculée pour Paris à partir de la moyenne sur les années 1999 à 2002.</t>
  </si>
  <si>
    <t xml:space="preserve">       La répartition par état matrimonial n'est pas disponible en 1995 dans les départements d'outre-mer.</t>
  </si>
  <si>
    <t>Champ : France</t>
  </si>
  <si>
    <t>Source : Insee, état civil</t>
  </si>
  <si>
    <t>Pyramide des âges au 1er janvier 2006</t>
  </si>
  <si>
    <t>Mis à jour : janvier 2010</t>
  </si>
  <si>
    <t>Champ : France.</t>
  </si>
  <si>
    <t>Age révolu</t>
  </si>
  <si>
    <t>Nombre
d'hommes</t>
  </si>
  <si>
    <t>Nombre
de femmes</t>
  </si>
  <si>
    <t>1905 ou av.</t>
  </si>
  <si>
    <t>Pyramide des âges au 1er janvier 2007</t>
  </si>
  <si>
    <t>1906 ou av.</t>
  </si>
  <si>
    <t>Pyramide des âges au 1er janvier 2008</t>
  </si>
  <si>
    <t>1907 ou av.</t>
  </si>
  <si>
    <t>Pyramide des âges au 1er janvier 2009</t>
  </si>
  <si>
    <t>1908 ou av.</t>
  </si>
  <si>
    <t>Divorces</t>
  </si>
  <si>
    <t>Année du jugement</t>
  </si>
  <si>
    <t xml:space="preserve">Divorces prononcés (en milliers) </t>
  </si>
  <si>
    <t>Divorces pour 1 000 couples mariés</t>
  </si>
  <si>
    <t>2007 (r)</t>
  </si>
  <si>
    <t>r : données révisées.</t>
  </si>
  <si>
    <t>Sources : ministère de la Justice ; Insee.</t>
  </si>
  <si>
    <t>TABLEAU 26 - ÉVOLUTION DU DIVORCE</t>
  </si>
  <si>
    <t>Séparations</t>
  </si>
  <si>
    <t>Taux brut de</t>
  </si>
  <si>
    <t>Année du</t>
  </si>
  <si>
    <t>de corps</t>
  </si>
  <si>
    <t>prononcés</t>
  </si>
  <si>
    <t>divorce</t>
  </si>
  <si>
    <t>jugement</t>
  </si>
  <si>
    <t>prononcées</t>
  </si>
  <si>
    <t>(a)</t>
  </si>
  <si>
    <t>(b) (c)</t>
  </si>
  <si>
    <t>a. Source : Ministère de la Justice</t>
  </si>
  <si>
    <t xml:space="preserve">b. Taux calculé à partir des divorces prononcés </t>
  </si>
  <si>
    <t xml:space="preserve">c. Divorces pour 1 000 habitants </t>
  </si>
  <si>
    <t>Champ : France entière (métropole et départements d'outre-mer)</t>
  </si>
  <si>
    <t xml:space="preserve">Sources : Ministère de la Justice, Insee </t>
  </si>
  <si>
    <t>Pyramide des âges au 1er janvier 2005</t>
  </si>
  <si>
    <t>Mis à jour : avril 2009</t>
  </si>
  <si>
    <t>1904 ou av.</t>
  </si>
  <si>
    <t>Total</t>
  </si>
  <si>
    <t>2006</t>
  </si>
  <si>
    <t>2007</t>
  </si>
  <si>
    <t>(2/6/2010)</t>
  </si>
  <si>
    <t>Ref.: Données détaillées des statistiques d'état civil sur les mariages en 2008, INSEE, novembre 2009</t>
  </si>
  <si>
    <t xml:space="preserve">n </t>
  </si>
  <si>
    <t>% adultes</t>
  </si>
  <si>
    <t>% mineurs</t>
  </si>
  <si>
    <t>dont Hommes adultes</t>
  </si>
  <si>
    <t>dont Femmes adultes</t>
  </si>
  <si>
    <t>N. naissances</t>
  </si>
  <si>
    <t>N. décès</t>
  </si>
  <si>
    <t>N. mariages</t>
  </si>
  <si>
    <t>(en millions)</t>
  </si>
  <si>
    <t>N. divorces</t>
  </si>
  <si>
    <r>
      <t>Population totale au 1</t>
    </r>
    <r>
      <rPr>
        <b/>
        <vertAlign val="superscript"/>
        <sz val="12"/>
        <rFont val="Arial Narrow"/>
        <family val="2"/>
      </rPr>
      <t>er</t>
    </r>
    <r>
      <rPr>
        <b/>
        <sz val="12"/>
        <rFont val="Arial Narrow"/>
        <family val="2"/>
      </rPr>
      <t xml:space="preserve"> janvier</t>
    </r>
  </si>
  <si>
    <r>
      <t xml:space="preserve">dont Population adulte        </t>
    </r>
    <r>
      <rPr>
        <sz val="11"/>
        <rFont val="Arial Narrow"/>
        <family val="2"/>
      </rPr>
      <t>(18+ au 1/1)</t>
    </r>
  </si>
  <si>
    <r>
      <t xml:space="preserve">dt Population mineure        </t>
    </r>
    <r>
      <rPr>
        <sz val="11"/>
        <rFont val="Arial Narrow"/>
        <family val="2"/>
      </rPr>
      <t>(0-17 au 1/1)</t>
    </r>
  </si>
  <si>
    <t>dt Hommes mineurs</t>
  </si>
  <si>
    <t>dt Femmes mineures</t>
  </si>
  <si>
    <t>Déclarations de revenus</t>
  </si>
  <si>
    <t xml:space="preserve">dont couples mariés </t>
  </si>
  <si>
    <t xml:space="preserve">dont couples pacsés </t>
  </si>
  <si>
    <t>dont couples</t>
  </si>
  <si>
    <t>dont divorcés et veufs</t>
  </si>
  <si>
    <t>dont pers.  seules</t>
  </si>
  <si>
    <t>dont célibat.</t>
  </si>
  <si>
    <t>Total déclarants et conjoints</t>
  </si>
  <si>
    <t>Total adultes</t>
  </si>
  <si>
    <t>Mineurs à charge</t>
  </si>
  <si>
    <t xml:space="preserve"> Moins: marriés divorcés année n</t>
  </si>
  <si>
    <t>avis d'imposition ou de non-imposition à la date du 31/12/n+1 (ainsi que les déclarations de revenus des années précédentes ayant fait l'objet d'un contrôle</t>
  </si>
  <si>
    <t xml:space="preserve">% Pop. mineure </t>
  </si>
  <si>
    <r>
      <t>Champ</t>
    </r>
    <r>
      <rPr>
        <sz val="10"/>
        <rFont val="Arial"/>
        <family val="0"/>
      </rPr>
      <t>: France entière (métropole + DOM). Au titre de l'imposition des revenus de 2007, 35.1 millions de déclarations ont été déposées en métropole (soit</t>
    </r>
  </si>
  <si>
    <r>
      <t>Lecture</t>
    </r>
    <r>
      <rPr>
        <sz val="10"/>
        <rFont val="Arial"/>
        <family val="0"/>
      </rPr>
      <t>: Au 1er janvier 2010, la France comptait 64.7 millions d'habitants, dont 50.4 millions d'adultes et 14.3 millions de mineurs. Le taux de croissance</t>
    </r>
  </si>
  <si>
    <t>Pas de série très propre sur le site Insee, je complète 2006-2007 à partir de l'Infostat MinJustice 2009 (séries parfaitement cohérentes jusqu'en 2005)</t>
  </si>
  <si>
    <t xml:space="preserve">TABLEAU 6 - POPULATION TOTALE PAR SEXE ET ÂGE AU 1ER JANVIER 2009, estimation provisoire arrêtée à fin mars 2010 </t>
  </si>
  <si>
    <t>Âge</t>
  </si>
  <si>
    <t xml:space="preserve"> </t>
  </si>
  <si>
    <t>Sexe masculin</t>
  </si>
  <si>
    <t>Sexe féminin</t>
  </si>
  <si>
    <t>de</t>
  </si>
  <si>
    <t>en</t>
  </si>
  <si>
    <t>naissance</t>
  </si>
  <si>
    <t>années</t>
  </si>
  <si>
    <t>révolues</t>
  </si>
  <si>
    <t>Mariés</t>
  </si>
  <si>
    <t>Mariées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</si>
  <si>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</si>
  <si>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</si>
  <si>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</si>
  <si>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</si>
  <si>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</si>
  <si>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</si>
  <si>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</si>
  <si>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</si>
  <si>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</si>
  <si>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</si>
  <si>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</si>
  <si>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</si>
  <si>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</si>
  <si>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</si>
  <si>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</si>
  <si>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1993 </t>
  </si>
  <si>
    <t xml:space="preserve">15 </t>
  </si>
  <si>
    <t xml:space="preserve">1992 </t>
  </si>
  <si>
    <t xml:space="preserve">16 </t>
  </si>
  <si>
    <t xml:space="preserve">1991 </t>
  </si>
  <si>
    <t xml:space="preserve">17 </t>
  </si>
  <si>
    <t xml:space="preserve">1990 </t>
  </si>
  <si>
    <t xml:space="preserve">18 </t>
  </si>
  <si>
    <t xml:space="preserve">1989 </t>
  </si>
  <si>
    <t xml:space="preserve">19 </t>
  </si>
  <si>
    <t xml:space="preserve">1988 </t>
  </si>
  <si>
    <t xml:space="preserve">20 </t>
  </si>
  <si>
    <t xml:space="preserve">1987 </t>
  </si>
  <si>
    <t xml:space="preserve">21 </t>
  </si>
  <si>
    <t xml:space="preserve">1986 </t>
  </si>
  <si>
    <t xml:space="preserve">22 </t>
  </si>
  <si>
    <t xml:space="preserve">1985 </t>
  </si>
  <si>
    <t xml:space="preserve">23 </t>
  </si>
  <si>
    <t xml:space="preserve">1984 </t>
  </si>
  <si>
    <t xml:space="preserve">24 </t>
  </si>
  <si>
    <t xml:space="preserve">1983 </t>
  </si>
  <si>
    <t xml:space="preserve">25 </t>
  </si>
  <si>
    <t xml:space="preserve">1982 </t>
  </si>
  <si>
    <t xml:space="preserve">26 </t>
  </si>
  <si>
    <t xml:space="preserve">1981 </t>
  </si>
  <si>
    <t xml:space="preserve">27 </t>
  </si>
  <si>
    <t xml:space="preserve">1980 </t>
  </si>
  <si>
    <t xml:space="preserve">28 </t>
  </si>
  <si>
    <t xml:space="preserve">1979 </t>
  </si>
  <si>
    <t xml:space="preserve">29 </t>
  </si>
  <si>
    <t xml:space="preserve">1978 </t>
  </si>
  <si>
    <t xml:space="preserve">30 </t>
  </si>
  <si>
    <t xml:space="preserve">1977 </t>
  </si>
  <si>
    <t xml:space="preserve">31 </t>
  </si>
  <si>
    <t xml:space="preserve">1976 </t>
  </si>
  <si>
    <t xml:space="preserve">32 </t>
  </si>
  <si>
    <t xml:space="preserve">1975 </t>
  </si>
  <si>
    <t xml:space="preserve">33 </t>
  </si>
  <si>
    <t xml:space="preserve">1974 </t>
  </si>
  <si>
    <t xml:space="preserve">34 </t>
  </si>
  <si>
    <t xml:space="preserve">1973 </t>
  </si>
  <si>
    <t xml:space="preserve">35 </t>
  </si>
  <si>
    <t xml:space="preserve">1972 </t>
  </si>
  <si>
    <t xml:space="preserve">36 </t>
  </si>
  <si>
    <t xml:space="preserve">1971 </t>
  </si>
  <si>
    <t xml:space="preserve">37 </t>
  </si>
  <si>
    <t xml:space="preserve">1970 </t>
  </si>
  <si>
    <t xml:space="preserve">38 </t>
  </si>
  <si>
    <t xml:space="preserve">1969 </t>
  </si>
  <si>
    <t xml:space="preserve">39 </t>
  </si>
  <si>
    <t xml:space="preserve">1968 </t>
  </si>
  <si>
    <t xml:space="preserve">40 </t>
  </si>
  <si>
    <t xml:space="preserve">1967 </t>
  </si>
  <si>
    <t xml:space="preserve">41 </t>
  </si>
  <si>
    <t xml:space="preserve">1966 </t>
  </si>
  <si>
    <t xml:space="preserve">42 </t>
  </si>
  <si>
    <t xml:space="preserve">1965 </t>
  </si>
  <si>
    <t xml:space="preserve">43 </t>
  </si>
  <si>
    <t xml:space="preserve">1964 </t>
  </si>
  <si>
    <t xml:space="preserve">44 </t>
  </si>
  <si>
    <t xml:space="preserve">1963 </t>
  </si>
  <si>
    <t xml:space="preserve">45 </t>
  </si>
  <si>
    <t xml:space="preserve">1962 </t>
  </si>
  <si>
    <t xml:space="preserve">46 </t>
  </si>
  <si>
    <t xml:space="preserve">1961 </t>
  </si>
  <si>
    <t xml:space="preserve">47 </t>
  </si>
  <si>
    <t xml:space="preserve">1960 </t>
  </si>
  <si>
    <t xml:space="preserve">48 </t>
  </si>
  <si>
    <t xml:space="preserve">1959 </t>
  </si>
  <si>
    <t xml:space="preserve">49 </t>
  </si>
  <si>
    <t xml:space="preserve">1958 </t>
  </si>
  <si>
    <t xml:space="preserve">50 </t>
  </si>
  <si>
    <t xml:space="preserve">1957 </t>
  </si>
  <si>
    <t xml:space="preserve">51 </t>
  </si>
  <si>
    <t xml:space="preserve">1956 </t>
  </si>
  <si>
    <t xml:space="preserve">52 </t>
  </si>
  <si>
    <t xml:space="preserve">1955 </t>
  </si>
  <si>
    <t xml:space="preserve">53 </t>
  </si>
  <si>
    <t xml:space="preserve">1954 </t>
  </si>
  <si>
    <t xml:space="preserve">54 </t>
  </si>
  <si>
    <t xml:space="preserve">1953 </t>
  </si>
  <si>
    <t xml:space="preserve">55 </t>
  </si>
  <si>
    <t xml:space="preserve">1952 </t>
  </si>
  <si>
    <t xml:space="preserve">56 </t>
  </si>
  <si>
    <t xml:space="preserve">1951 </t>
  </si>
  <si>
    <t xml:space="preserve">57 </t>
  </si>
  <si>
    <t xml:space="preserve">1950 </t>
  </si>
  <si>
    <t xml:space="preserve">58 </t>
  </si>
  <si>
    <t xml:space="preserve">1949 </t>
  </si>
  <si>
    <t xml:space="preserve">59 </t>
  </si>
  <si>
    <t xml:space="preserve">1948 </t>
  </si>
  <si>
    <t xml:space="preserve">60 </t>
  </si>
  <si>
    <t xml:space="preserve">1947 </t>
  </si>
  <si>
    <t xml:space="preserve">61 </t>
  </si>
  <si>
    <t xml:space="preserve">1946 </t>
  </si>
  <si>
    <t xml:space="preserve">62 </t>
  </si>
  <si>
    <t xml:space="preserve">1945 </t>
  </si>
  <si>
    <t xml:space="preserve">63 </t>
  </si>
  <si>
    <t xml:space="preserve">1944 </t>
  </si>
  <si>
    <t xml:space="preserve">64 </t>
  </si>
  <si>
    <t xml:space="preserve">1943 </t>
  </si>
  <si>
    <t xml:space="preserve">65 </t>
  </si>
  <si>
    <t xml:space="preserve">1942 </t>
  </si>
  <si>
    <t xml:space="preserve">66 </t>
  </si>
  <si>
    <t xml:space="preserve">1941 </t>
  </si>
  <si>
    <t xml:space="preserve">67 </t>
  </si>
  <si>
    <t xml:space="preserve">1940 </t>
  </si>
  <si>
    <t xml:space="preserve">68 </t>
  </si>
  <si>
    <t xml:space="preserve">1939 </t>
  </si>
  <si>
    <t xml:space="preserve">69 </t>
  </si>
  <si>
    <t xml:space="preserve">1938 </t>
  </si>
  <si>
    <t xml:space="preserve">70 </t>
  </si>
  <si>
    <t xml:space="preserve">1937 </t>
  </si>
  <si>
    <t xml:space="preserve">71 </t>
  </si>
  <si>
    <t xml:space="preserve">1936 </t>
  </si>
  <si>
    <t xml:space="preserve">72 </t>
  </si>
  <si>
    <t xml:space="preserve">1935 </t>
  </si>
  <si>
    <t xml:space="preserve">73 </t>
  </si>
  <si>
    <t xml:space="preserve">1934 </t>
  </si>
  <si>
    <t xml:space="preserve">74 </t>
  </si>
  <si>
    <t xml:space="preserve">1933 </t>
  </si>
  <si>
    <t xml:space="preserve">75 </t>
  </si>
  <si>
    <t xml:space="preserve">1932 </t>
  </si>
  <si>
    <t xml:space="preserve">76 </t>
  </si>
  <si>
    <t xml:space="preserve">1931 </t>
  </si>
  <si>
    <t xml:space="preserve">77 </t>
  </si>
  <si>
    <t xml:space="preserve">1930 </t>
  </si>
  <si>
    <t xml:space="preserve">78 </t>
  </si>
  <si>
    <t xml:space="preserve">1929 </t>
  </si>
  <si>
    <t xml:space="preserve">79 </t>
  </si>
  <si>
    <t xml:space="preserve">1928 </t>
  </si>
  <si>
    <t xml:space="preserve">80 </t>
  </si>
  <si>
    <t xml:space="preserve">1927 </t>
  </si>
  <si>
    <t xml:space="preserve">81 </t>
  </si>
  <si>
    <t xml:space="preserve">1926 </t>
  </si>
  <si>
    <t xml:space="preserve">82 </t>
  </si>
  <si>
    <t xml:space="preserve">1925 </t>
  </si>
  <si>
    <t xml:space="preserve">83 </t>
  </si>
  <si>
    <t xml:space="preserve">1924 </t>
  </si>
  <si>
    <t xml:space="preserve">84 </t>
  </si>
  <si>
    <t xml:space="preserve">1923 </t>
  </si>
  <si>
    <t xml:space="preserve">85 </t>
  </si>
  <si>
    <t xml:space="preserve">1922 </t>
  </si>
  <si>
    <t xml:space="preserve">86 </t>
  </si>
  <si>
    <t xml:space="preserve">1921 </t>
  </si>
  <si>
    <t xml:space="preserve">87 </t>
  </si>
  <si>
    <t xml:space="preserve">1920 </t>
  </si>
  <si>
    <t xml:space="preserve">88 </t>
  </si>
  <si>
    <t xml:space="preserve">1919 </t>
  </si>
  <si>
    <t xml:space="preserve">89 </t>
  </si>
  <si>
    <t>1918 ou av.</t>
  </si>
  <si>
    <t>90 ou plus</t>
  </si>
  <si>
    <t xml:space="preserve">1918 </t>
  </si>
  <si>
    <t xml:space="preserve">90 </t>
  </si>
  <si>
    <t xml:space="preserve">1917 </t>
  </si>
  <si>
    <t xml:space="preserve">91 </t>
  </si>
  <si>
    <t xml:space="preserve">1916 </t>
  </si>
  <si>
    <t xml:space="preserve">92 </t>
  </si>
  <si>
    <t xml:space="preserve">1915 </t>
  </si>
  <si>
    <t xml:space="preserve">93 </t>
  </si>
  <si>
    <t xml:space="preserve">1914 </t>
  </si>
  <si>
    <t xml:space="preserve">94 </t>
  </si>
  <si>
    <t xml:space="preserve">1913 </t>
  </si>
  <si>
    <t xml:space="preserve">95 </t>
  </si>
  <si>
    <t xml:space="preserve">1912 </t>
  </si>
  <si>
    <t xml:space="preserve">96 </t>
  </si>
  <si>
    <t xml:space="preserve">1911 </t>
  </si>
  <si>
    <t xml:space="preserve">97 </t>
  </si>
  <si>
    <t xml:space="preserve">1910 </t>
  </si>
  <si>
    <t xml:space="preserve">98 </t>
  </si>
  <si>
    <t xml:space="preserve">1909 </t>
  </si>
  <si>
    <t xml:space="preserve">99 </t>
  </si>
  <si>
    <t xml:space="preserve">1908 </t>
  </si>
  <si>
    <t xml:space="preserve">100 </t>
  </si>
  <si>
    <t xml:space="preserve">1907 </t>
  </si>
  <si>
    <t xml:space="preserve">101 </t>
  </si>
  <si>
    <t xml:space="preserve">1906 </t>
  </si>
  <si>
    <t xml:space="preserve">102 </t>
  </si>
  <si>
    <t xml:space="preserve">1905 </t>
  </si>
  <si>
    <t xml:space="preserve">103 </t>
  </si>
  <si>
    <t xml:space="preserve">1904 </t>
  </si>
  <si>
    <t xml:space="preserve">104 </t>
  </si>
  <si>
    <t xml:space="preserve">1903 ou av. </t>
  </si>
  <si>
    <t xml:space="preserve">105 ou plus </t>
  </si>
  <si>
    <t>moins de 20 ans</t>
  </si>
  <si>
    <t>60 ans ou plus</t>
  </si>
  <si>
    <t>moins de 15 ans</t>
  </si>
  <si>
    <t>de 15 à 44 ans</t>
  </si>
  <si>
    <t>de 45 à 74 ans</t>
  </si>
  <si>
    <t>75 ans ou plus</t>
  </si>
  <si>
    <t xml:space="preserve">N.B. : La répartition par état matrimonial n'est pas disponible à partir de 90 ans. </t>
  </si>
  <si>
    <t>Champ : France, territoire au 31 décembre 2008</t>
  </si>
  <si>
    <t>Source : Insee, estimations de population</t>
  </si>
  <si>
    <t>TABLEAU 6 - POPULATION TOTALE PAR SEXE ET ÂGE AU 1ER JANVIER 2008, estimation provisoire arrêtée à fin mars 2010</t>
  </si>
  <si>
    <t>1917 ou av.</t>
  </si>
  <si>
    <t xml:space="preserve">1903 </t>
  </si>
  <si>
    <t xml:space="preserve">1902 ou av. </t>
  </si>
  <si>
    <t xml:space="preserve">TABLEAU 6 - POPULATION TOTALE PAR SEXE ET ÂGE AU 1ER JANVIER 2007 </t>
  </si>
  <si>
    <t>1916 ou av.</t>
  </si>
  <si>
    <t xml:space="preserve">1902 </t>
  </si>
  <si>
    <t xml:space="preserve">1901 ou av. </t>
  </si>
  <si>
    <t xml:space="preserve">TABLEAU 6 - POPULATION TOTALE PAR SEXE ET ÂGE AU 1ER JANVIER 2006 </t>
  </si>
  <si>
    <t>1915 ou av.</t>
  </si>
  <si>
    <t>.</t>
  </si>
  <si>
    <t xml:space="preserve">1901 </t>
  </si>
  <si>
    <t xml:space="preserve">1900 ou av. </t>
  </si>
  <si>
    <t>N.B. : La répartition par état matrimonial n'est pas disponible à partir de 90 ans.</t>
  </si>
  <si>
    <t xml:space="preserve">TABLEAU 6 - POPULATION TOTALE PAR SEXE ET ÂGE AU 1ER JANVIER 2005 </t>
  </si>
  <si>
    <t xml:space="preserve">1900 </t>
  </si>
  <si>
    <t xml:space="preserve">1899 ou av. </t>
  </si>
  <si>
    <t>Évolution du nombre des ménages en France entière</t>
  </si>
  <si>
    <t>Années</t>
  </si>
  <si>
    <t>Moyenne annuelle en</t>
  </si>
  <si>
    <t>Indice d'évolution base 100</t>
  </si>
  <si>
    <t>milliers de ménages</t>
  </si>
  <si>
    <t>Année précédente</t>
  </si>
  <si>
    <t>Source : Compte du logement</t>
  </si>
  <si>
    <t>Évolution de la population et du nombre des ménages en France métropolitaine</t>
  </si>
  <si>
    <t>Population</t>
  </si>
  <si>
    <t>Ménages</t>
  </si>
  <si>
    <t>Moyenne annuelle en milliers de personnes</t>
  </si>
  <si>
    <t>Moyenne annuelle en milliers de ménages</t>
  </si>
  <si>
    <t xml:space="preserve">Sources :  </t>
  </si>
  <si>
    <t xml:space="preserve"> Population :</t>
  </si>
  <si>
    <t>- jusqu'en 1961 : Moyennes arithmétiques des populations au 1er janvier dans les Collections de l'Insee, série D, n° 63.</t>
  </si>
  <si>
    <t>- de 1962 à 2006 : Population en milieu d'année relevée dans le bilan démographique.</t>
  </si>
  <si>
    <t xml:space="preserve"> Ménages :</t>
  </si>
  <si>
    <t>- jusqu'en 1975 : Evaluation du nombre de ménages ordinaires au 1er juillet (moyennes arithmétiques des nombres au 1er janvier) par interpolation entre deux recensements (cf. "Le mouvement économique en France 1949-1979, séries longues macro-économiques",</t>
  </si>
  <si>
    <t>- de 1976 à 1981 : "Projection jusqu'en 2010 du nombre de ménages" par C. Louvot, les collections de l'Insee, série M, n° 129 de février 1988.</t>
  </si>
  <si>
    <t>- depuis 1982 : Compte du logement.</t>
  </si>
  <si>
    <t>fiscal ou dégrèvement au cours de l'année n+1. Une personne se mariant ou divorçant au cours de l'année n apparaît dans deux déclarations.</t>
  </si>
  <si>
    <t>démographique annuel moyen 2005-2010 est de 0.6% pour la population totale, 0.7% pour la population adulte, et 0.2% pour la population mineure.</t>
  </si>
  <si>
    <t>France entière). Au 1/1/ 2005, elle était estimée à 61.0 millions (soit 97.2% de la population France entière).</t>
  </si>
  <si>
    <r>
      <t>Champ</t>
    </r>
    <r>
      <rPr>
        <sz val="10"/>
        <rFont val="Arial"/>
        <family val="0"/>
      </rPr>
      <t xml:space="preserve">: France entière (métropole + DOM). Au 1/1/2010, la population métropolitaine est estimée par l'INSEE à 62.8 millions (soit 97.1% de la population </t>
    </r>
  </si>
  <si>
    <t>Tableau DEMO1: Population totale et population adulte en France 2005-2010</t>
  </si>
  <si>
    <t>97.3% du total France entière), ce qui est cohérent avec les ratios obtenus pour la population totale (voir Tableau DEMO1).</t>
  </si>
  <si>
    <t>Tableau DEMO2: Population représentée dans les déclarations de revenus en France 2005-2010</t>
  </si>
  <si>
    <t xml:space="preserve">% Pop. Adulte résidente </t>
  </si>
  <si>
    <t xml:space="preserve"> Plus: enfants majeurs rattachés</t>
  </si>
  <si>
    <t>retranchant les 0.8 millions de personnes mariées ou divorcées dans l'année (estimation basse du nombre d'adultes figurant dans des doubles</t>
  </si>
  <si>
    <r>
      <t>Lecture</t>
    </r>
    <r>
      <rPr>
        <sz val="10"/>
        <rFont val="Arial"/>
        <family val="0"/>
      </rPr>
      <t>: Au titre de l'imposition des revenus de 2006, 35.6 millions déclarations de revenus ont été déposées en France, dont 12.8 millions par des couples</t>
    </r>
  </si>
  <si>
    <t>mariés ou pacsés, et 22.8 millions par des des personnes seules (au sens fiscal: par des personnes ne vivant pas en couple marié ou pacsé), soit au</t>
  </si>
  <si>
    <t xml:space="preserve">total 48.5 millions de déclarants et conjoints. En ajoutant les 1.9 millions d'enfants majeurs rattachés au foyer fiscal de leurs parents, et en </t>
  </si>
  <si>
    <t xml:space="preserve">déclarations), on obtient 49.6 millions d'adultes représentés dans les déclarations, soit 101.2% de la population adulte totale de 49.0 millions résident en </t>
  </si>
  <si>
    <t xml:space="preserve">en France au 1/1/2006 (voir Tableau DEMO1). Les 16.2 millions d'enfants mineurs déclarés représentent 107.7% des 15.0 millions de mineurs résidents </t>
  </si>
  <si>
    <t>en France au 1/1/2006 ou nés en France en 2006 (14.2+0.8; voir Table DEMO1).</t>
  </si>
  <si>
    <t>Les prévisions pour 2011-2012 ont été obtenues en appliquant ces taux de croissance moyens 2005-2010 aux chiffres 2010 (voir formules excel).</t>
  </si>
  <si>
    <r>
      <t>Source</t>
    </r>
    <r>
      <rPr>
        <sz val="10"/>
        <rFont val="Arial"/>
        <family val="0"/>
      </rPr>
      <t xml:space="preserve">: Bilan démographique, INSEE, juillet 2010 </t>
    </r>
  </si>
  <si>
    <r>
      <t>Source</t>
    </r>
    <r>
      <rPr>
        <sz val="10"/>
        <rFont val="Arial"/>
        <family val="0"/>
      </rPr>
      <t>: DGFIP, dénombrements à partir des déclarations 2005-2008. Sont prises en compte toutes les déclarations de revenus de l'année n ayant fait l'objet d'un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</si>
</sst>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&quot; &quot;"/>
    <numFmt numFmtId="174" formatCode="#,##0.0&quot; &quot;"/>
    <numFmt numFmtId="175" formatCode="\+#,##0&quot; &quot;;\-#,##0&quot; &quot;;#,##0&quot; &quot;;"/>
    <numFmt numFmtId="176" formatCode="\+#,##0.0&quot; &quot;;\-#,##0.0&quot; &quot;;#,##0.0&quot; &quot;;"/>
    <numFmt numFmtId="177" formatCode="#,##0&quot;   &quot;"/>
    <numFmt numFmtId="178" formatCode="\+#,##0&quot;   &quot;;\-#,##0&quot;   &quot;;#,##0&quot;   &quot;;"/>
    <numFmt numFmtId="179" formatCode="\+#,##0&quot;    &quot;;\-#,##0&quot;    &quot;;#,##0&quot;    &quot;;"/>
    <numFmt numFmtId="180" formatCode="#,##0&quot;   &quot;;"/>
    <numFmt numFmtId="181" formatCode="#,##0.0&quot;   &quot;;"/>
    <numFmt numFmtId="182" formatCode="#,##0&quot;    &quot;"/>
    <numFmt numFmtId="183" formatCode="#,##0.0&quot;    &quot;;"/>
    <numFmt numFmtId="184" formatCode="\+#,##0.0&quot;    &quot;;\-#,##0.0&quot;    &quot;;#,##0.0&quot;    &quot;;"/>
    <numFmt numFmtId="185" formatCode="\+\ #,##0.0&quot; &quot;;\-\ #,##0.0&quot; &quot;;0\,0&quot; &quot;\ "/>
    <numFmt numFmtId="186" formatCode="\+\ #,##0&quot; &quot;;\-\ #,##0&quot; &quot;;0&quot; &quot;\ "/>
    <numFmt numFmtId="187" formatCode="0.0%"/>
    <numFmt numFmtId="188" formatCode="#,##0.0&quot;    &quot;"/>
    <numFmt numFmtId="189" formatCode="#,##0&quot;  &quot;"/>
    <numFmt numFmtId="190" formatCode="#,##0.0"/>
    <numFmt numFmtId="191" formatCode="mmmm\ d\,\ yyyy"/>
    <numFmt numFmtId="192" formatCode="&quot;Vrai&quot;;&quot;Vrai&quot;;&quot;Faux&quot;"/>
    <numFmt numFmtId="193" formatCode="&quot;Actif&quot;;&quot;Actif&quot;;&quot;Inactif&quot;"/>
    <numFmt numFmtId="194" formatCode="&quot;(r)&quot;\ #,##0.00"/>
    <numFmt numFmtId="195" formatCode="&quot;(r)&quot;\ 0.0"/>
    <numFmt numFmtId="196" formatCode="#,##0.00&quot; &quot;"/>
    <numFmt numFmtId="197" formatCode="0.000"/>
    <numFmt numFmtId="198" formatCode="0.000%"/>
    <numFmt numFmtId="199" formatCode="0.0000000%"/>
    <numFmt numFmtId="200" formatCode="0.000000%"/>
    <numFmt numFmtId="201" formatCode="0.00000%"/>
    <numFmt numFmtId="202" formatCode="0.0000%"/>
    <numFmt numFmtId="203" formatCode="0.0000"/>
    <numFmt numFmtId="204" formatCode="#,##0.000"/>
    <numFmt numFmtId="205" formatCode="#,##0.00000"/>
    <numFmt numFmtId="206" formatCode="\$#,##0\ ;\(\$#,##0\)"/>
    <numFmt numFmtId="207" formatCode="#,##0.0000"/>
    <numFmt numFmtId="208" formatCode="#,##0.000000"/>
    <numFmt numFmtId="209" formatCode="#,##0\ &quot;€&quot;"/>
    <numFmt numFmtId="210" formatCode="#,##0.0000000"/>
    <numFmt numFmtId="211" formatCode="#,##0,\F\F"/>
    <numFmt numFmtId="212" formatCode="#,##0,,\F\F"/>
    <numFmt numFmtId="213" formatCode="#,##0,\F"/>
    <numFmt numFmtId="214" formatCode="0,\F"/>
    <numFmt numFmtId="215" formatCode="0.000000"/>
    <numFmt numFmtId="216" formatCode="0.00000"/>
    <numFmt numFmtId="217" formatCode="0.000000000000000%"/>
    <numFmt numFmtId="218" formatCode="0.0000000000000000%"/>
    <numFmt numFmtId="219" formatCode="#,##0.00\ &quot;€&quot;"/>
  </numFmts>
  <fonts count="2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2"/>
      <color indexed="63"/>
      <name val="Verdana"/>
      <family val="2"/>
    </font>
    <font>
      <i/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7"/>
      <name val="Helvetica"/>
      <family val="0"/>
    </font>
    <font>
      <sz val="12"/>
      <name val="Arial"/>
      <family val="0"/>
    </font>
    <font>
      <sz val="12"/>
      <name val="Arial Narrow"/>
      <family val="2"/>
    </font>
    <font>
      <i/>
      <sz val="12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vertAlign val="superscript"/>
      <sz val="12"/>
      <name val="Arial Narrow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0" fontId="0" fillId="0" borderId="0" applyFill="0" applyBorder="0" applyAlignment="0" applyProtection="0"/>
    <xf numFmtId="3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1" fillId="0" borderId="1">
      <alignment horizontal="center"/>
      <protection/>
    </xf>
    <xf numFmtId="0" fontId="0" fillId="0" borderId="2" applyNumberFormat="0" applyFill="0" applyAlignment="0" applyProtection="0"/>
    <xf numFmtId="2" fontId="0" fillId="0" borderId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182" fontId="0" fillId="0" borderId="3" xfId="0" applyNumberFormat="1" applyFont="1" applyBorder="1" applyAlignment="1">
      <alignment horizontal="right"/>
    </xf>
    <xf numFmtId="186" fontId="0" fillId="0" borderId="3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182" fontId="0" fillId="0" borderId="4" xfId="0" applyNumberFormat="1" applyFont="1" applyBorder="1" applyAlignment="1">
      <alignment horizontal="right"/>
    </xf>
    <xf numFmtId="186" fontId="0" fillId="0" borderId="4" xfId="0" applyNumberFormat="1" applyFont="1" applyFill="1" applyBorder="1" applyAlignment="1">
      <alignment horizontal="right" vertical="center"/>
    </xf>
    <xf numFmtId="178" fontId="0" fillId="0" borderId="4" xfId="0" applyNumberFormat="1" applyFont="1" applyBorder="1" applyAlignment="1">
      <alignment horizontal="right"/>
    </xf>
    <xf numFmtId="182" fontId="0" fillId="0" borderId="5" xfId="0" applyNumberFormat="1" applyFont="1" applyBorder="1" applyAlignment="1">
      <alignment horizontal="right"/>
    </xf>
    <xf numFmtId="186" fontId="0" fillId="0" borderId="5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3" xfId="0" applyFont="1" applyBorder="1" applyAlignment="1">
      <alignment horizontal="center" vertical="center" wrapText="1"/>
    </xf>
    <xf numFmtId="173" fontId="0" fillId="0" borderId="5" xfId="0" applyNumberFormat="1" applyFont="1" applyBorder="1" applyAlignment="1">
      <alignment horizontal="right"/>
    </xf>
    <xf numFmtId="187" fontId="2" fillId="0" borderId="0" xfId="0" applyNumberFormat="1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73" fontId="0" fillId="0" borderId="3" xfId="0" applyNumberFormat="1" applyFont="1" applyBorder="1" applyAlignment="1">
      <alignment horizontal="right"/>
    </xf>
    <xf numFmtId="174" fontId="0" fillId="0" borderId="3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173" fontId="0" fillId="0" borderId="4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0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3" fontId="0" fillId="0" borderId="3" xfId="0" applyNumberFormat="1" applyBorder="1" applyAlignment="1" quotePrefix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3" fontId="0" fillId="0" borderId="4" xfId="0" applyNumberFormat="1" applyBorder="1" applyAlignment="1" quotePrefix="1">
      <alignment horizontal="right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3" fontId="0" fillId="0" borderId="5" xfId="0" applyNumberFormat="1" applyBorder="1" applyAlignment="1" quotePrefix="1">
      <alignment horizontal="right"/>
    </xf>
    <xf numFmtId="0" fontId="0" fillId="0" borderId="0" xfId="0" applyNumberFormat="1" applyAlignment="1" quotePrefix="1">
      <alignment/>
    </xf>
    <xf numFmtId="0" fontId="7" fillId="0" borderId="0" xfId="28" applyFont="1">
      <alignment/>
      <protection/>
    </xf>
    <xf numFmtId="0" fontId="0" fillId="0" borderId="0" xfId="28" applyFont="1" applyFill="1" applyAlignment="1">
      <alignment vertical="center"/>
      <protection/>
    </xf>
    <xf numFmtId="0" fontId="0" fillId="0" borderId="0" xfId="28" applyFont="1" applyFill="1">
      <alignment/>
      <protection/>
    </xf>
    <xf numFmtId="0" fontId="0" fillId="0" borderId="0" xfId="29" applyFont="1" applyFill="1" applyAlignment="1">
      <alignment vertical="center"/>
    </xf>
    <xf numFmtId="0" fontId="0" fillId="0" borderId="7" xfId="29" applyFont="1" applyFill="1" applyBorder="1" applyAlignment="1">
      <alignment vertical="center"/>
    </xf>
    <xf numFmtId="0" fontId="0" fillId="0" borderId="3" xfId="29" applyFont="1" applyFill="1" applyBorder="1" applyAlignment="1">
      <alignment vertical="center"/>
    </xf>
    <xf numFmtId="0" fontId="0" fillId="0" borderId="8" xfId="29" applyFont="1" applyFill="1" applyBorder="1" applyAlignment="1">
      <alignment vertical="center"/>
    </xf>
    <xf numFmtId="0" fontId="0" fillId="0" borderId="9" xfId="29" applyFont="1" applyFill="1" applyBorder="1" applyAlignment="1">
      <alignment vertical="center"/>
    </xf>
    <xf numFmtId="0" fontId="0" fillId="0" borderId="0" xfId="29" applyFont="1" applyFill="1" applyBorder="1" applyAlignment="1">
      <alignment vertical="center"/>
    </xf>
    <xf numFmtId="0" fontId="0" fillId="0" borderId="4" xfId="29" applyFont="1" applyFill="1" applyBorder="1" applyAlignment="1">
      <alignment vertical="center"/>
    </xf>
    <xf numFmtId="0" fontId="0" fillId="0" borderId="4" xfId="29" applyFont="1" applyFill="1" applyBorder="1" applyAlignment="1">
      <alignment horizontal="center" vertical="center"/>
    </xf>
    <xf numFmtId="0" fontId="0" fillId="0" borderId="0" xfId="29" applyFont="1" applyFill="1" applyBorder="1" applyAlignment="1">
      <alignment horizontal="centerContinuous" vertical="center"/>
    </xf>
    <xf numFmtId="0" fontId="0" fillId="0" borderId="10" xfId="29" applyFont="1" applyFill="1" applyBorder="1" applyAlignment="1">
      <alignment horizontal="centerContinuous" vertical="center"/>
    </xf>
    <xf numFmtId="0" fontId="0" fillId="0" borderId="4" xfId="28" applyFont="1" applyFill="1" applyBorder="1" applyAlignment="1">
      <alignment vertical="center"/>
      <protection/>
    </xf>
    <xf numFmtId="0" fontId="0" fillId="0" borderId="7" xfId="29" applyFont="1" applyFill="1" applyBorder="1" applyAlignment="1">
      <alignment horizontal="centerContinuous" vertical="center"/>
    </xf>
    <xf numFmtId="0" fontId="0" fillId="0" borderId="11" xfId="29" applyFont="1" applyFill="1" applyBorder="1" applyAlignment="1">
      <alignment horizontal="centerContinuous" vertical="center"/>
    </xf>
    <xf numFmtId="0" fontId="0" fillId="0" borderId="12" xfId="29" applyFont="1" applyFill="1" applyBorder="1" applyAlignment="1">
      <alignment horizontal="centerContinuous" vertical="center"/>
    </xf>
    <xf numFmtId="0" fontId="0" fillId="0" borderId="9" xfId="29" applyFont="1" applyFill="1" applyBorder="1" applyAlignment="1">
      <alignment horizontal="centerContinuous" vertical="center"/>
    </xf>
    <xf numFmtId="0" fontId="0" fillId="0" borderId="1" xfId="29" applyFont="1" applyFill="1" applyBorder="1" applyAlignment="1">
      <alignment horizontal="centerContinuous" vertical="center"/>
    </xf>
    <xf numFmtId="0" fontId="0" fillId="0" borderId="13" xfId="29" applyFont="1" applyFill="1" applyBorder="1" applyAlignment="1">
      <alignment horizontal="centerContinuous" vertical="center"/>
    </xf>
    <xf numFmtId="0" fontId="0" fillId="0" borderId="3" xfId="29" applyFont="1" applyFill="1" applyBorder="1" applyAlignment="1">
      <alignment horizontal="centerContinuous" vertical="center"/>
    </xf>
    <xf numFmtId="0" fontId="0" fillId="0" borderId="0" xfId="29" applyFont="1" applyFill="1" applyBorder="1" applyAlignment="1">
      <alignment horizontal="center" vertical="center"/>
    </xf>
    <xf numFmtId="0" fontId="0" fillId="0" borderId="5" xfId="29" applyFont="1" applyFill="1" applyBorder="1" applyAlignment="1">
      <alignment vertical="center"/>
    </xf>
    <xf numFmtId="0" fontId="0" fillId="0" borderId="5" xfId="29" applyFont="1" applyFill="1" applyBorder="1" applyAlignment="1">
      <alignment horizontal="center" vertical="center"/>
    </xf>
    <xf numFmtId="0" fontId="0" fillId="0" borderId="7" xfId="29" applyFont="1" applyFill="1" applyBorder="1" applyAlignment="1">
      <alignment horizontal="center" vertical="center"/>
    </xf>
    <xf numFmtId="49" fontId="0" fillId="0" borderId="0" xfId="28" applyNumberFormat="1" applyFont="1" applyFill="1" applyAlignment="1">
      <alignment horizontal="center" vertical="center"/>
      <protection/>
    </xf>
    <xf numFmtId="3" fontId="0" fillId="0" borderId="0" xfId="28" applyNumberFormat="1" applyFont="1" applyFill="1" applyAlignment="1">
      <alignment horizontal="right" vertical="center"/>
      <protection/>
    </xf>
    <xf numFmtId="172" fontId="0" fillId="0" borderId="0" xfId="28" applyNumberFormat="1" applyFont="1" applyFill="1" applyAlignment="1">
      <alignment horizontal="right" vertical="center"/>
      <protection/>
    </xf>
    <xf numFmtId="1" fontId="0" fillId="0" borderId="0" xfId="28" applyNumberFormat="1" applyFont="1" applyFill="1" applyAlignment="1">
      <alignment horizontal="right" vertical="center"/>
      <protection/>
    </xf>
    <xf numFmtId="173" fontId="0" fillId="0" borderId="0" xfId="28" applyNumberFormat="1" applyFont="1" applyFill="1" applyAlignment="1">
      <alignment horizontal="right" vertical="center"/>
      <protection/>
    </xf>
    <xf numFmtId="174" fontId="0" fillId="0" borderId="0" xfId="28" applyNumberFormat="1" applyFont="1" applyFill="1" applyAlignment="1">
      <alignment horizontal="right" vertical="center"/>
      <protection/>
    </xf>
    <xf numFmtId="49" fontId="0" fillId="0" borderId="8" xfId="28" applyNumberFormat="1" applyFont="1" applyFill="1" applyBorder="1" applyAlignment="1">
      <alignment horizontal="center" vertical="center"/>
      <protection/>
    </xf>
    <xf numFmtId="173" fontId="0" fillId="0" borderId="8" xfId="28" applyNumberFormat="1" applyFont="1" applyFill="1" applyBorder="1" applyAlignment="1">
      <alignment horizontal="right" vertical="center"/>
      <protection/>
    </xf>
    <xf numFmtId="174" fontId="0" fillId="0" borderId="8" xfId="28" applyNumberFormat="1" applyFont="1" applyFill="1" applyBorder="1" applyAlignment="1">
      <alignment horizontal="right" vertical="center"/>
      <protection/>
    </xf>
    <xf numFmtId="49" fontId="0" fillId="0" borderId="0" xfId="28" applyNumberFormat="1" applyFont="1" applyFill="1" applyBorder="1" applyAlignment="1">
      <alignment horizontal="left" vertical="center"/>
      <protection/>
    </xf>
    <xf numFmtId="173" fontId="0" fillId="0" borderId="0" xfId="28" applyNumberFormat="1" applyFont="1" applyFill="1" applyBorder="1" applyAlignment="1">
      <alignment horizontal="right" vertical="center"/>
      <protection/>
    </xf>
    <xf numFmtId="174" fontId="0" fillId="0" borderId="0" xfId="28" applyNumberFormat="1" applyFont="1" applyFill="1" applyBorder="1" applyAlignment="1">
      <alignment horizontal="right" vertical="center"/>
      <protection/>
    </xf>
    <xf numFmtId="1" fontId="0" fillId="0" borderId="0" xfId="28" applyNumberFormat="1" applyFont="1" applyFill="1" applyAlignment="1">
      <alignment horizontal="left" vertical="center"/>
      <protection/>
    </xf>
    <xf numFmtId="3" fontId="0" fillId="0" borderId="0" xfId="28" applyNumberFormat="1" applyFont="1" applyFill="1" applyAlignment="1">
      <alignment horizontal="left" vertical="center"/>
      <protection/>
    </xf>
    <xf numFmtId="172" fontId="0" fillId="0" borderId="0" xfId="28" applyNumberFormat="1" applyFont="1" applyFill="1" applyAlignment="1">
      <alignment horizontal="left" vertical="center"/>
      <protection/>
    </xf>
    <xf numFmtId="0" fontId="0" fillId="0" borderId="0" xfId="28" applyFont="1" applyFill="1" applyAlignment="1">
      <alignment horizontal="left" vertical="center"/>
      <protection/>
    </xf>
    <xf numFmtId="172" fontId="0" fillId="0" borderId="0" xfId="28" applyNumberFormat="1" applyFont="1" applyFill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3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49" fontId="0" fillId="0" borderId="7" xfId="0" applyNumberFormat="1" applyFont="1" applyFill="1" applyBorder="1" applyAlignment="1">
      <alignment horizontal="center" vertical="center"/>
    </xf>
    <xf numFmtId="173" fontId="0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27">
      <alignment/>
      <protection/>
    </xf>
    <xf numFmtId="0" fontId="2" fillId="0" borderId="0" xfId="27" applyFont="1">
      <alignment/>
      <protection/>
    </xf>
    <xf numFmtId="0" fontId="0" fillId="0" borderId="14" xfId="27" applyBorder="1">
      <alignment/>
      <protection/>
    </xf>
    <xf numFmtId="0" fontId="0" fillId="0" borderId="7" xfId="27" applyFont="1" applyBorder="1" applyAlignment="1">
      <alignment horizontal="center"/>
      <protection/>
    </xf>
    <xf numFmtId="0" fontId="0" fillId="0" borderId="7" xfId="27" applyBorder="1" applyAlignment="1">
      <alignment horizontal="center"/>
      <protection/>
    </xf>
    <xf numFmtId="187" fontId="0" fillId="0" borderId="0" xfId="27" applyNumberFormat="1" applyFont="1" applyBorder="1" applyAlignment="1">
      <alignment horizontal="center" vertical="center"/>
      <protection/>
    </xf>
    <xf numFmtId="3" fontId="0" fillId="0" borderId="0" xfId="27" applyNumberFormat="1" applyAlignment="1">
      <alignment horizontal="center"/>
      <protection/>
    </xf>
    <xf numFmtId="3" fontId="0" fillId="0" borderId="0" xfId="27" applyNumberFormat="1" applyBorder="1" applyAlignment="1">
      <alignment horizontal="center" vertical="center"/>
      <protection/>
    </xf>
    <xf numFmtId="3" fontId="0" fillId="0" borderId="0" xfId="27" applyNumberFormat="1">
      <alignment/>
      <protection/>
    </xf>
    <xf numFmtId="205" fontId="0" fillId="0" borderId="0" xfId="27" applyNumberFormat="1">
      <alignment/>
      <protection/>
    </xf>
    <xf numFmtId="207" fontId="0" fillId="0" borderId="0" xfId="27" applyNumberFormat="1" applyAlignment="1">
      <alignment horizontal="center"/>
      <protection/>
    </xf>
    <xf numFmtId="207" fontId="0" fillId="0" borderId="0" xfId="27" applyNumberFormat="1">
      <alignment/>
      <protection/>
    </xf>
    <xf numFmtId="0" fontId="0" fillId="0" borderId="15" xfId="27" applyBorder="1" applyAlignment="1">
      <alignment horizontal="center"/>
      <protection/>
    </xf>
    <xf numFmtId="187" fontId="2" fillId="0" borderId="0" xfId="27" applyNumberFormat="1" applyFont="1" applyBorder="1" applyAlignment="1">
      <alignment horizontal="center" vertical="center"/>
      <protection/>
    </xf>
    <xf numFmtId="0" fontId="13" fillId="0" borderId="16" xfId="27" applyFont="1" applyBorder="1" applyAlignment="1">
      <alignment horizontal="center" vertical="center" wrapText="1"/>
      <protection/>
    </xf>
    <xf numFmtId="0" fontId="13" fillId="0" borderId="17" xfId="27" applyFont="1" applyBorder="1" applyAlignment="1">
      <alignment horizontal="center" vertical="center" wrapText="1"/>
      <protection/>
    </xf>
    <xf numFmtId="0" fontId="12" fillId="0" borderId="14" xfId="27" applyFont="1" applyBorder="1" applyAlignment="1">
      <alignment horizontal="center" vertical="center"/>
      <protection/>
    </xf>
    <xf numFmtId="1" fontId="14" fillId="0" borderId="18" xfId="27" applyNumberFormat="1" applyFont="1" applyBorder="1" applyAlignment="1">
      <alignment horizontal="center" vertical="center"/>
      <protection/>
    </xf>
    <xf numFmtId="0" fontId="12" fillId="0" borderId="19" xfId="27" applyFont="1" applyBorder="1" applyAlignment="1">
      <alignment horizontal="center" vertical="center"/>
      <protection/>
    </xf>
    <xf numFmtId="187" fontId="12" fillId="0" borderId="20" xfId="27" applyNumberFormat="1" applyFont="1" applyBorder="1" applyAlignment="1">
      <alignment horizontal="center" vertical="center"/>
      <protection/>
    </xf>
    <xf numFmtId="187" fontId="6" fillId="0" borderId="20" xfId="27" applyNumberFormat="1" applyFont="1" applyBorder="1" applyAlignment="1">
      <alignment horizontal="center" vertical="center"/>
      <protection/>
    </xf>
    <xf numFmtId="3" fontId="12" fillId="0" borderId="21" xfId="27" applyNumberFormat="1" applyFont="1" applyBorder="1" applyAlignment="1">
      <alignment horizontal="center" vertical="center"/>
      <protection/>
    </xf>
    <xf numFmtId="3" fontId="12" fillId="0" borderId="22" xfId="27" applyNumberFormat="1" applyFont="1" applyBorder="1" applyAlignment="1">
      <alignment horizontal="center" vertical="center"/>
      <protection/>
    </xf>
    <xf numFmtId="187" fontId="12" fillId="0" borderId="23" xfId="27" applyNumberFormat="1" applyFont="1" applyBorder="1" applyAlignment="1">
      <alignment horizontal="center" vertical="center"/>
      <protection/>
    </xf>
    <xf numFmtId="0" fontId="15" fillId="0" borderId="7" xfId="27" applyFont="1" applyBorder="1" applyAlignment="1">
      <alignment horizontal="center" vertical="center" wrapText="1"/>
      <protection/>
    </xf>
    <xf numFmtId="190" fontId="6" fillId="0" borderId="3" xfId="27" applyNumberFormat="1" applyFont="1" applyBorder="1" applyAlignment="1">
      <alignment horizontal="center" vertical="center"/>
      <protection/>
    </xf>
    <xf numFmtId="190" fontId="12" fillId="0" borderId="3" xfId="27" applyNumberFormat="1" applyFont="1" applyBorder="1" applyAlignment="1">
      <alignment horizontal="center" vertical="center"/>
      <protection/>
    </xf>
    <xf numFmtId="190" fontId="6" fillId="0" borderId="4" xfId="27" applyNumberFormat="1" applyFont="1" applyBorder="1" applyAlignment="1">
      <alignment horizontal="center" vertical="center"/>
      <protection/>
    </xf>
    <xf numFmtId="190" fontId="12" fillId="0" borderId="4" xfId="27" applyNumberFormat="1" applyFont="1" applyBorder="1" applyAlignment="1">
      <alignment horizontal="center" vertical="center"/>
      <protection/>
    </xf>
    <xf numFmtId="187" fontId="12" fillId="0" borderId="4" xfId="27" applyNumberFormat="1" applyFont="1" applyBorder="1" applyAlignment="1">
      <alignment horizontal="center" vertical="center"/>
      <protection/>
    </xf>
    <xf numFmtId="190" fontId="6" fillId="0" borderId="24" xfId="27" applyNumberFormat="1" applyFont="1" applyBorder="1" applyAlignment="1">
      <alignment horizontal="center" vertical="center"/>
      <protection/>
    </xf>
    <xf numFmtId="190" fontId="12" fillId="0" borderId="24" xfId="27" applyNumberFormat="1" applyFont="1" applyBorder="1" applyAlignment="1">
      <alignment horizontal="center" vertical="center"/>
      <protection/>
    </xf>
    <xf numFmtId="187" fontId="12" fillId="0" borderId="24" xfId="27" applyNumberFormat="1" applyFont="1" applyBorder="1" applyAlignment="1">
      <alignment horizontal="center" vertical="center"/>
      <protection/>
    </xf>
    <xf numFmtId="172" fontId="12" fillId="0" borderId="3" xfId="27" applyNumberFormat="1" applyFont="1" applyBorder="1" applyAlignment="1">
      <alignment horizontal="center" vertical="center"/>
      <protection/>
    </xf>
    <xf numFmtId="172" fontId="12" fillId="0" borderId="4" xfId="27" applyNumberFormat="1" applyFont="1" applyBorder="1" applyAlignment="1">
      <alignment horizontal="center" vertical="center"/>
      <protection/>
    </xf>
    <xf numFmtId="172" fontId="6" fillId="0" borderId="3" xfId="27" applyNumberFormat="1" applyFont="1" applyBorder="1" applyAlignment="1">
      <alignment horizontal="center" vertical="center"/>
      <protection/>
    </xf>
    <xf numFmtId="172" fontId="6" fillId="0" borderId="4" xfId="27" applyNumberFormat="1" applyFont="1" applyBorder="1" applyAlignment="1">
      <alignment horizontal="center" vertical="center"/>
      <protection/>
    </xf>
    <xf numFmtId="190" fontId="12" fillId="0" borderId="12" xfId="27" applyNumberFormat="1" applyFont="1" applyBorder="1" applyAlignment="1">
      <alignment horizontal="center" vertical="center"/>
      <protection/>
    </xf>
    <xf numFmtId="190" fontId="12" fillId="0" borderId="1" xfId="27" applyNumberFormat="1" applyFont="1" applyBorder="1" applyAlignment="1">
      <alignment horizontal="center" vertical="center"/>
      <protection/>
    </xf>
    <xf numFmtId="190" fontId="12" fillId="0" borderId="20" xfId="27" applyNumberFormat="1" applyFont="1" applyBorder="1" applyAlignment="1">
      <alignment horizontal="center" vertical="center"/>
      <protection/>
    </xf>
    <xf numFmtId="187" fontId="12" fillId="0" borderId="25" xfId="27" applyNumberFormat="1" applyFont="1" applyBorder="1" applyAlignment="1">
      <alignment horizontal="center" vertical="center"/>
      <protection/>
    </xf>
    <xf numFmtId="187" fontId="12" fillId="0" borderId="26" xfId="27" applyNumberFormat="1" applyFont="1" applyBorder="1" applyAlignment="1">
      <alignment horizontal="center" vertical="center"/>
      <protection/>
    </xf>
    <xf numFmtId="172" fontId="6" fillId="0" borderId="9" xfId="27" applyNumberFormat="1" applyFont="1" applyBorder="1" applyAlignment="1">
      <alignment horizontal="center" vertical="center"/>
      <protection/>
    </xf>
    <xf numFmtId="187" fontId="12" fillId="0" borderId="10" xfId="27" applyNumberFormat="1" applyFont="1" applyBorder="1" applyAlignment="1">
      <alignment horizontal="center" vertical="center"/>
      <protection/>
    </xf>
    <xf numFmtId="187" fontId="12" fillId="0" borderId="27" xfId="27" applyNumberFormat="1" applyFont="1" applyBorder="1" applyAlignment="1">
      <alignment horizontal="center" vertical="center"/>
      <protection/>
    </xf>
    <xf numFmtId="187" fontId="12" fillId="0" borderId="28" xfId="27" applyNumberFormat="1" applyFont="1" applyBorder="1" applyAlignment="1">
      <alignment horizontal="center" vertical="center"/>
      <protection/>
    </xf>
    <xf numFmtId="187" fontId="12" fillId="0" borderId="29" xfId="27" applyNumberFormat="1" applyFont="1" applyBorder="1" applyAlignment="1">
      <alignment horizontal="center" vertical="center"/>
      <protection/>
    </xf>
    <xf numFmtId="187" fontId="12" fillId="0" borderId="30" xfId="27" applyNumberFormat="1" applyFont="1" applyBorder="1" applyAlignment="1">
      <alignment horizontal="center" vertical="center"/>
      <protection/>
    </xf>
    <xf numFmtId="172" fontId="6" fillId="0" borderId="31" xfId="27" applyNumberFormat="1" applyFont="1" applyBorder="1" applyAlignment="1">
      <alignment horizontal="center" vertical="center"/>
      <protection/>
    </xf>
    <xf numFmtId="172" fontId="6" fillId="0" borderId="25" xfId="27" applyNumberFormat="1" applyFont="1" applyBorder="1" applyAlignment="1">
      <alignment horizontal="center" vertical="center"/>
      <protection/>
    </xf>
    <xf numFmtId="187" fontId="12" fillId="0" borderId="32" xfId="27" applyNumberFormat="1" applyFont="1" applyBorder="1" applyAlignment="1">
      <alignment horizontal="center" vertical="center"/>
      <protection/>
    </xf>
    <xf numFmtId="187" fontId="12" fillId="0" borderId="33" xfId="27" applyNumberFormat="1" applyFont="1" applyBorder="1" applyAlignment="1">
      <alignment horizontal="center" vertical="center"/>
      <protection/>
    </xf>
    <xf numFmtId="187" fontId="12" fillId="0" borderId="34" xfId="27" applyNumberFormat="1" applyFont="1" applyBorder="1" applyAlignment="1">
      <alignment horizontal="center" vertical="center"/>
      <protection/>
    </xf>
    <xf numFmtId="3" fontId="12" fillId="0" borderId="35" xfId="27" applyNumberFormat="1" applyFont="1" applyBorder="1" applyAlignment="1">
      <alignment horizontal="center" vertical="center"/>
      <protection/>
    </xf>
    <xf numFmtId="172" fontId="6" fillId="0" borderId="10" xfId="27" applyNumberFormat="1" applyFont="1" applyBorder="1" applyAlignment="1">
      <alignment horizontal="center" vertical="center"/>
      <protection/>
    </xf>
    <xf numFmtId="0" fontId="13" fillId="0" borderId="3" xfId="27" applyFont="1" applyBorder="1" applyAlignment="1">
      <alignment horizontal="center" vertical="center" wrapText="1"/>
      <protection/>
    </xf>
    <xf numFmtId="0" fontId="0" fillId="0" borderId="14" xfId="27" applyFont="1" applyBorder="1" applyAlignment="1">
      <alignment horizontal="center" vertical="center" wrapText="1"/>
      <protection/>
    </xf>
    <xf numFmtId="0" fontId="13" fillId="0" borderId="12" xfId="27" applyFont="1" applyBorder="1" applyAlignment="1">
      <alignment horizontal="center" vertical="center" wrapText="1"/>
      <protection/>
    </xf>
    <xf numFmtId="0" fontId="18" fillId="0" borderId="12" xfId="27" applyFont="1" applyBorder="1" applyAlignment="1">
      <alignment horizontal="center" vertical="center" wrapText="1"/>
      <protection/>
    </xf>
    <xf numFmtId="190" fontId="6" fillId="0" borderId="12" xfId="27" applyNumberFormat="1" applyFont="1" applyBorder="1" applyAlignment="1">
      <alignment horizontal="center" vertical="center"/>
      <protection/>
    </xf>
    <xf numFmtId="190" fontId="6" fillId="0" borderId="1" xfId="27" applyNumberFormat="1" applyFont="1" applyBorder="1" applyAlignment="1">
      <alignment horizontal="center" vertical="center"/>
      <protection/>
    </xf>
    <xf numFmtId="0" fontId="18" fillId="0" borderId="31" xfId="27" applyFont="1" applyBorder="1" applyAlignment="1">
      <alignment horizontal="center" vertical="center" wrapText="1"/>
      <protection/>
    </xf>
    <xf numFmtId="0" fontId="18" fillId="0" borderId="28" xfId="27" applyFont="1" applyBorder="1" applyAlignment="1">
      <alignment horizontal="center" vertical="center" wrapText="1"/>
      <protection/>
    </xf>
    <xf numFmtId="190" fontId="6" fillId="0" borderId="31" xfId="27" applyNumberFormat="1" applyFont="1" applyBorder="1" applyAlignment="1">
      <alignment horizontal="center" vertical="center"/>
      <protection/>
    </xf>
    <xf numFmtId="190" fontId="6" fillId="0" borderId="25" xfId="27" applyNumberFormat="1" applyFont="1" applyBorder="1" applyAlignment="1">
      <alignment horizontal="center" vertical="center"/>
      <protection/>
    </xf>
    <xf numFmtId="187" fontId="6" fillId="0" borderId="36" xfId="27" applyNumberFormat="1" applyFont="1" applyBorder="1" applyAlignment="1">
      <alignment horizontal="center" vertical="center"/>
      <protection/>
    </xf>
    <xf numFmtId="0" fontId="13" fillId="0" borderId="28" xfId="27" applyFont="1" applyBorder="1" applyAlignment="1">
      <alignment horizontal="center" vertical="center" wrapText="1"/>
      <protection/>
    </xf>
    <xf numFmtId="0" fontId="18" fillId="0" borderId="37" xfId="27" applyFont="1" applyBorder="1" applyAlignment="1">
      <alignment horizontal="center" vertical="center" wrapText="1"/>
      <protection/>
    </xf>
    <xf numFmtId="190" fontId="6" fillId="0" borderId="37" xfId="27" applyNumberFormat="1" applyFont="1" applyBorder="1" applyAlignment="1">
      <alignment horizontal="center" vertical="center"/>
      <protection/>
    </xf>
    <xf numFmtId="190" fontId="6" fillId="0" borderId="38" xfId="27" applyNumberFormat="1" applyFont="1" applyBorder="1" applyAlignment="1">
      <alignment horizontal="center" vertical="center"/>
      <protection/>
    </xf>
    <xf numFmtId="3" fontId="12" fillId="0" borderId="36" xfId="27" applyNumberFormat="1" applyFont="1" applyBorder="1" applyAlignment="1">
      <alignment horizontal="center" vertical="center"/>
      <protection/>
    </xf>
    <xf numFmtId="3" fontId="12" fillId="0" borderId="39" xfId="27" applyNumberFormat="1" applyFont="1" applyBorder="1" applyAlignment="1">
      <alignment horizontal="center" vertical="center"/>
      <protection/>
    </xf>
    <xf numFmtId="190" fontId="13" fillId="0" borderId="3" xfId="27" applyNumberFormat="1" applyFont="1" applyBorder="1" applyAlignment="1">
      <alignment horizontal="center" vertical="center"/>
      <protection/>
    </xf>
    <xf numFmtId="190" fontId="13" fillId="0" borderId="12" xfId="27" applyNumberFormat="1" applyFont="1" applyBorder="1" applyAlignment="1">
      <alignment horizontal="center" vertical="center"/>
      <protection/>
    </xf>
    <xf numFmtId="190" fontId="13" fillId="0" borderId="4" xfId="27" applyNumberFormat="1" applyFont="1" applyBorder="1" applyAlignment="1">
      <alignment horizontal="center" vertical="center"/>
      <protection/>
    </xf>
    <xf numFmtId="190" fontId="13" fillId="0" borderId="1" xfId="27" applyNumberFormat="1" applyFont="1" applyBorder="1" applyAlignment="1">
      <alignment horizontal="center" vertical="center"/>
      <protection/>
    </xf>
    <xf numFmtId="187" fontId="13" fillId="0" borderId="20" xfId="27" applyNumberFormat="1" applyFont="1" applyBorder="1" applyAlignment="1">
      <alignment horizontal="center" vertical="center"/>
      <protection/>
    </xf>
    <xf numFmtId="190" fontId="13" fillId="0" borderId="28" xfId="27" applyNumberFormat="1" applyFont="1" applyBorder="1" applyAlignment="1">
      <alignment horizontal="center" vertical="center"/>
      <protection/>
    </xf>
    <xf numFmtId="190" fontId="13" fillId="0" borderId="29" xfId="27" applyNumberFormat="1" applyFont="1" applyBorder="1" applyAlignment="1">
      <alignment horizontal="center" vertical="center"/>
      <protection/>
    </xf>
    <xf numFmtId="190" fontId="13" fillId="0" borderId="30" xfId="27" applyNumberFormat="1" applyFont="1" applyBorder="1" applyAlignment="1">
      <alignment horizontal="center" vertical="center"/>
      <protection/>
    </xf>
    <xf numFmtId="187" fontId="13" fillId="0" borderId="24" xfId="27" applyNumberFormat="1" applyFont="1" applyBorder="1" applyAlignment="1">
      <alignment horizontal="center" vertical="center"/>
      <protection/>
    </xf>
    <xf numFmtId="187" fontId="13" fillId="0" borderId="30" xfId="27" applyNumberFormat="1" applyFont="1" applyBorder="1" applyAlignment="1">
      <alignment horizontal="center" vertical="center"/>
      <protection/>
    </xf>
    <xf numFmtId="9" fontId="6" fillId="0" borderId="31" xfId="27" applyNumberFormat="1" applyFont="1" applyBorder="1" applyAlignment="1">
      <alignment horizontal="center" vertical="center"/>
      <protection/>
    </xf>
    <xf numFmtId="9" fontId="6" fillId="0" borderId="28" xfId="27" applyNumberFormat="1" applyFont="1" applyBorder="1" applyAlignment="1">
      <alignment horizontal="center" vertical="center"/>
      <protection/>
    </xf>
    <xf numFmtId="9" fontId="6" fillId="0" borderId="25" xfId="27" applyNumberFormat="1" applyFont="1" applyBorder="1" applyAlignment="1">
      <alignment horizontal="center" vertical="center"/>
      <protection/>
    </xf>
    <xf numFmtId="9" fontId="6" fillId="0" borderId="29" xfId="27" applyNumberFormat="1" applyFont="1" applyBorder="1" applyAlignment="1">
      <alignment horizontal="center" vertical="center"/>
      <protection/>
    </xf>
    <xf numFmtId="49" fontId="0" fillId="0" borderId="0" xfId="30" applyNumberFormat="1" applyFont="1" applyFill="1" applyAlignment="1">
      <alignment horizontal="left" vertical="center"/>
      <protection/>
    </xf>
    <xf numFmtId="49" fontId="0" fillId="0" borderId="0" xfId="30" applyNumberFormat="1" applyFont="1" applyFill="1" applyAlignment="1">
      <alignment horizontal="left"/>
      <protection/>
    </xf>
    <xf numFmtId="0" fontId="0" fillId="0" borderId="0" xfId="30" applyFont="1" applyFill="1">
      <alignment/>
      <protection/>
    </xf>
    <xf numFmtId="49" fontId="0" fillId="0" borderId="3" xfId="30" applyNumberFormat="1" applyFont="1" applyFill="1" applyBorder="1" applyAlignment="1">
      <alignment horizontal="center" vertical="center"/>
      <protection/>
    </xf>
    <xf numFmtId="49" fontId="0" fillId="0" borderId="8" xfId="30" applyNumberFormat="1" applyFont="1" applyFill="1" applyBorder="1" applyAlignment="1">
      <alignment horizontal="center" vertical="center"/>
      <protection/>
    </xf>
    <xf numFmtId="0" fontId="0" fillId="0" borderId="3" xfId="30" applyFont="1" applyFill="1" applyBorder="1" applyAlignment="1">
      <alignment vertical="center"/>
      <protection/>
    </xf>
    <xf numFmtId="0" fontId="0" fillId="0" borderId="8" xfId="30" applyFont="1" applyFill="1" applyBorder="1" applyAlignment="1">
      <alignment vertical="center"/>
      <protection/>
    </xf>
    <xf numFmtId="0" fontId="0" fillId="0" borderId="9" xfId="30" applyFont="1" applyFill="1" applyBorder="1" applyAlignment="1">
      <alignment vertical="center"/>
      <protection/>
    </xf>
    <xf numFmtId="0" fontId="0" fillId="0" borderId="12" xfId="30" applyFont="1" applyFill="1" applyBorder="1" applyAlignment="1">
      <alignment vertical="center"/>
      <protection/>
    </xf>
    <xf numFmtId="49" fontId="0" fillId="0" borderId="4" xfId="30" applyNumberFormat="1" applyFont="1" applyFill="1" applyBorder="1" applyAlignment="1">
      <alignment horizontal="center" vertical="center"/>
      <protection/>
    </xf>
    <xf numFmtId="49" fontId="0" fillId="0" borderId="0" xfId="30" applyNumberFormat="1" applyFont="1" applyFill="1" applyBorder="1" applyAlignment="1">
      <alignment horizontal="center" vertical="center"/>
      <protection/>
    </xf>
    <xf numFmtId="0" fontId="0" fillId="0" borderId="4" xfId="30" applyFont="1" applyFill="1" applyBorder="1" applyAlignment="1">
      <alignment horizontal="center" vertical="center"/>
      <protection/>
    </xf>
    <xf numFmtId="0" fontId="0" fillId="0" borderId="0" xfId="30" applyFont="1" applyFill="1" applyBorder="1" applyAlignment="1">
      <alignment horizontal="centerContinuous" vertical="center"/>
      <protection/>
    </xf>
    <xf numFmtId="0" fontId="0" fillId="0" borderId="10" xfId="30" applyFont="1" applyFill="1" applyBorder="1" applyAlignment="1">
      <alignment horizontal="centerContinuous" vertical="center"/>
      <protection/>
    </xf>
    <xf numFmtId="0" fontId="0" fillId="0" borderId="1" xfId="30" applyFont="1" applyFill="1" applyBorder="1" applyAlignment="1">
      <alignment horizontal="centerContinuous" vertical="center"/>
      <protection/>
    </xf>
    <xf numFmtId="0" fontId="0" fillId="0" borderId="7" xfId="30" applyFont="1" applyFill="1" applyBorder="1" applyAlignment="1">
      <alignment horizontal="center" vertical="center"/>
      <protection/>
    </xf>
    <xf numFmtId="0" fontId="0" fillId="0" borderId="11" xfId="30" applyFont="1" applyFill="1" applyBorder="1" applyAlignment="1">
      <alignment horizontal="center" vertical="center"/>
      <protection/>
    </xf>
    <xf numFmtId="0" fontId="0" fillId="0" borderId="13" xfId="30" applyFont="1" applyFill="1" applyBorder="1" applyAlignment="1">
      <alignment horizontal="center" vertical="center"/>
      <protection/>
    </xf>
    <xf numFmtId="0" fontId="0" fillId="0" borderId="4" xfId="30" applyFont="1" applyFill="1" applyBorder="1" applyAlignment="1">
      <alignment vertical="center"/>
      <protection/>
    </xf>
    <xf numFmtId="0" fontId="0" fillId="0" borderId="0" xfId="30" applyFont="1" applyFill="1" applyBorder="1" applyAlignment="1">
      <alignment horizontal="center" vertical="center"/>
      <protection/>
    </xf>
    <xf numFmtId="0" fontId="0" fillId="0" borderId="3" xfId="30" applyFont="1" applyFill="1" applyBorder="1" applyAlignment="1">
      <alignment horizontal="center" vertical="center"/>
      <protection/>
    </xf>
    <xf numFmtId="0" fontId="0" fillId="0" borderId="10" xfId="30" applyFont="1" applyFill="1" applyBorder="1" applyAlignment="1">
      <alignment horizontal="center" vertical="center"/>
      <protection/>
    </xf>
    <xf numFmtId="49" fontId="0" fillId="0" borderId="5" xfId="30" applyNumberFormat="1" applyFont="1" applyFill="1" applyBorder="1" applyAlignment="1">
      <alignment horizontal="center" vertical="center"/>
      <protection/>
    </xf>
    <xf numFmtId="49" fontId="0" fillId="0" borderId="7" xfId="30" applyNumberFormat="1" applyFont="1" applyFill="1" applyBorder="1" applyAlignment="1">
      <alignment horizontal="center" vertical="center"/>
      <protection/>
    </xf>
    <xf numFmtId="0" fontId="0" fillId="0" borderId="5" xfId="30" applyFont="1" applyFill="1" applyBorder="1" applyAlignment="1">
      <alignment vertical="center"/>
      <protection/>
    </xf>
    <xf numFmtId="0" fontId="0" fillId="0" borderId="5" xfId="30" applyFont="1" applyFill="1" applyBorder="1" applyAlignment="1">
      <alignment horizontal="center" vertical="center"/>
      <protection/>
    </xf>
    <xf numFmtId="49" fontId="0" fillId="0" borderId="0" xfId="30" applyNumberFormat="1" applyFont="1" applyFill="1" applyBorder="1" applyAlignment="1">
      <alignment horizontal="center"/>
      <protection/>
    </xf>
    <xf numFmtId="0" fontId="0" fillId="0" borderId="0" xfId="30" applyFont="1" applyFill="1" applyBorder="1">
      <alignment/>
      <protection/>
    </xf>
    <xf numFmtId="0" fontId="0" fillId="0" borderId="0" xfId="30" applyFont="1" applyFill="1" applyBorder="1" applyAlignment="1">
      <alignment horizontal="center"/>
      <protection/>
    </xf>
    <xf numFmtId="49" fontId="0" fillId="0" borderId="0" xfId="30" applyNumberFormat="1" applyFont="1" applyFill="1" applyAlignment="1">
      <alignment horizontal="center"/>
      <protection/>
    </xf>
    <xf numFmtId="173" fontId="0" fillId="0" borderId="0" xfId="30" applyNumberFormat="1" applyFont="1" applyFill="1" applyAlignment="1">
      <alignment horizontal="right"/>
      <protection/>
    </xf>
    <xf numFmtId="49" fontId="0" fillId="0" borderId="0" xfId="30" applyNumberFormat="1" applyFont="1" applyFill="1" applyAlignment="1">
      <alignment horizontal="center" vertical="center"/>
      <protection/>
    </xf>
    <xf numFmtId="49" fontId="0" fillId="0" borderId="7" xfId="30" applyNumberFormat="1" applyFont="1" applyFill="1" applyBorder="1" applyAlignment="1">
      <alignment horizontal="center"/>
      <protection/>
    </xf>
    <xf numFmtId="173" fontId="0" fillId="0" borderId="7" xfId="30" applyNumberFormat="1" applyFont="1" applyFill="1" applyBorder="1" applyAlignment="1">
      <alignment horizontal="right"/>
      <protection/>
    </xf>
    <xf numFmtId="173" fontId="0" fillId="0" borderId="0" xfId="30" applyNumberFormat="1" applyFont="1" applyFill="1" applyBorder="1" applyAlignment="1">
      <alignment horizontal="right"/>
      <protection/>
    </xf>
    <xf numFmtId="0" fontId="0" fillId="0" borderId="4" xfId="30" applyFont="1" applyFill="1" applyBorder="1">
      <alignment/>
      <protection/>
    </xf>
    <xf numFmtId="0" fontId="0" fillId="0" borderId="4" xfId="30" applyFont="1" applyFill="1" applyBorder="1" applyAlignment="1">
      <alignment horizontal="centerContinuous" vertical="center"/>
      <protection/>
    </xf>
    <xf numFmtId="173" fontId="0" fillId="0" borderId="0" xfId="30" applyNumberFormat="1" applyFont="1" applyFill="1">
      <alignment/>
      <protection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2" fillId="0" borderId="41" xfId="0" applyFont="1" applyBorder="1" applyAlignment="1">
      <alignment/>
    </xf>
    <xf numFmtId="0" fontId="0" fillId="0" borderId="0" xfId="0" applyAlignment="1" quotePrefix="1">
      <alignment/>
    </xf>
    <xf numFmtId="172" fontId="13" fillId="0" borderId="9" xfId="27" applyNumberFormat="1" applyFont="1" applyBorder="1" applyAlignment="1">
      <alignment horizontal="center" vertical="center"/>
      <protection/>
    </xf>
    <xf numFmtId="172" fontId="13" fillId="0" borderId="3" xfId="27" applyNumberFormat="1" applyFont="1" applyBorder="1" applyAlignment="1">
      <alignment horizontal="center" vertical="center"/>
      <protection/>
    </xf>
    <xf numFmtId="172" fontId="13" fillId="0" borderId="18" xfId="27" applyNumberFormat="1" applyFont="1" applyBorder="1" applyAlignment="1">
      <alignment horizontal="center" vertical="center"/>
      <protection/>
    </xf>
    <xf numFmtId="172" fontId="13" fillId="0" borderId="10" xfId="27" applyNumberFormat="1" applyFont="1" applyBorder="1" applyAlignment="1">
      <alignment horizontal="center" vertical="center"/>
      <protection/>
    </xf>
    <xf numFmtId="172" fontId="13" fillId="0" borderId="4" xfId="27" applyNumberFormat="1" applyFont="1" applyBorder="1" applyAlignment="1">
      <alignment horizontal="center" vertical="center"/>
      <protection/>
    </xf>
    <xf numFmtId="0" fontId="12" fillId="0" borderId="0" xfId="27" applyFont="1" applyBorder="1" applyAlignment="1">
      <alignment horizontal="center" vertical="center"/>
      <protection/>
    </xf>
    <xf numFmtId="187" fontId="6" fillId="0" borderId="0" xfId="27" applyNumberFormat="1" applyFont="1" applyBorder="1" applyAlignment="1">
      <alignment horizontal="center" vertical="center"/>
      <protection/>
    </xf>
    <xf numFmtId="187" fontId="13" fillId="0" borderId="0" xfId="27" applyNumberFormat="1" applyFont="1" applyBorder="1" applyAlignment="1">
      <alignment horizontal="center" vertical="center"/>
      <protection/>
    </xf>
    <xf numFmtId="3" fontId="12" fillId="0" borderId="0" xfId="27" applyNumberFormat="1" applyFont="1" applyBorder="1" applyAlignment="1">
      <alignment horizontal="center" vertical="center"/>
      <protection/>
    </xf>
    <xf numFmtId="187" fontId="12" fillId="0" borderId="0" xfId="27" applyNumberFormat="1" applyFont="1" applyBorder="1" applyAlignment="1">
      <alignment horizontal="center" vertical="center"/>
      <protection/>
    </xf>
    <xf numFmtId="0" fontId="20" fillId="0" borderId="42" xfId="27" applyFont="1" applyBorder="1" applyAlignment="1">
      <alignment horizontal="left" vertical="center"/>
      <protection/>
    </xf>
    <xf numFmtId="187" fontId="2" fillId="0" borderId="43" xfId="27" applyNumberFormat="1" applyFont="1" applyBorder="1" applyAlignment="1">
      <alignment horizontal="center" vertical="center"/>
      <protection/>
    </xf>
    <xf numFmtId="187" fontId="0" fillId="0" borderId="43" xfId="27" applyNumberFormat="1" applyFont="1" applyBorder="1" applyAlignment="1">
      <alignment horizontal="center" vertical="center"/>
      <protection/>
    </xf>
    <xf numFmtId="3" fontId="0" fillId="0" borderId="43" xfId="27" applyNumberFormat="1" applyBorder="1" applyAlignment="1">
      <alignment horizontal="center" vertical="center"/>
      <protection/>
    </xf>
    <xf numFmtId="187" fontId="0" fillId="0" borderId="44" xfId="27" applyNumberFormat="1" applyBorder="1" applyAlignment="1">
      <alignment horizontal="center" vertical="center"/>
      <protection/>
    </xf>
    <xf numFmtId="0" fontId="0" fillId="0" borderId="14" xfId="27" applyFont="1" applyBorder="1" applyAlignment="1">
      <alignment horizontal="left" vertical="center"/>
      <protection/>
    </xf>
    <xf numFmtId="187" fontId="0" fillId="0" borderId="18" xfId="27" applyNumberFormat="1" applyBorder="1" applyAlignment="1">
      <alignment horizontal="center" vertical="center"/>
      <protection/>
    </xf>
    <xf numFmtId="0" fontId="20" fillId="0" borderId="14" xfId="27" applyFont="1" applyBorder="1">
      <alignment/>
      <protection/>
    </xf>
    <xf numFmtId="3" fontId="0" fillId="0" borderId="0" xfId="27" applyNumberFormat="1" applyBorder="1">
      <alignment/>
      <protection/>
    </xf>
    <xf numFmtId="3" fontId="0" fillId="0" borderId="18" xfId="27" applyNumberFormat="1" applyBorder="1">
      <alignment/>
      <protection/>
    </xf>
    <xf numFmtId="0" fontId="0" fillId="0" borderId="19" xfId="27" applyFont="1" applyBorder="1">
      <alignment/>
      <protection/>
    </xf>
    <xf numFmtId="3" fontId="0" fillId="0" borderId="21" xfId="27" applyNumberFormat="1" applyBorder="1">
      <alignment/>
      <protection/>
    </xf>
    <xf numFmtId="3" fontId="0" fillId="0" borderId="35" xfId="27" applyNumberFormat="1" applyBorder="1">
      <alignment/>
      <protection/>
    </xf>
    <xf numFmtId="187" fontId="12" fillId="0" borderId="0" xfId="27" applyNumberFormat="1" applyFont="1" applyBorder="1" applyAlignment="1">
      <alignment horizontal="center" vertical="center"/>
      <protection/>
    </xf>
    <xf numFmtId="3" fontId="0" fillId="0" borderId="44" xfId="27" applyNumberFormat="1" applyBorder="1" applyAlignment="1">
      <alignment horizontal="center" vertical="center"/>
      <protection/>
    </xf>
    <xf numFmtId="3" fontId="0" fillId="0" borderId="18" xfId="27" applyNumberFormat="1" applyBorder="1" applyAlignment="1">
      <alignment horizontal="center" vertical="center"/>
      <protection/>
    </xf>
    <xf numFmtId="0" fontId="0" fillId="0" borderId="14" xfId="27" applyFont="1" applyBorder="1">
      <alignment/>
      <protection/>
    </xf>
    <xf numFmtId="9" fontId="6" fillId="0" borderId="36" xfId="27" applyNumberFormat="1" applyFont="1" applyBorder="1" applyAlignment="1">
      <alignment horizontal="center" vertical="center"/>
      <protection/>
    </xf>
    <xf numFmtId="9" fontId="6" fillId="0" borderId="39" xfId="27" applyNumberFormat="1" applyFont="1" applyBorder="1" applyAlignment="1">
      <alignment horizontal="center" vertical="center"/>
      <protection/>
    </xf>
    <xf numFmtId="1" fontId="14" fillId="0" borderId="21" xfId="27" applyNumberFormat="1" applyFont="1" applyBorder="1" applyAlignment="1">
      <alignment horizontal="center" vertical="center"/>
      <protection/>
    </xf>
    <xf numFmtId="1" fontId="14" fillId="0" borderId="10" xfId="27" applyNumberFormat="1" applyFont="1" applyBorder="1" applyAlignment="1">
      <alignment horizontal="center" vertical="center"/>
      <protection/>
    </xf>
    <xf numFmtId="1" fontId="14" fillId="0" borderId="4" xfId="27" applyNumberFormat="1" applyFont="1" applyBorder="1" applyAlignment="1">
      <alignment horizontal="center" vertical="center"/>
      <protection/>
    </xf>
    <xf numFmtId="0" fontId="12" fillId="0" borderId="42" xfId="27" applyFont="1" applyBorder="1" applyAlignment="1">
      <alignment horizontal="center" vertical="center"/>
      <protection/>
    </xf>
    <xf numFmtId="190" fontId="6" fillId="0" borderId="45" xfId="27" applyNumberFormat="1" applyFont="1" applyBorder="1" applyAlignment="1">
      <alignment horizontal="center" vertical="center"/>
      <protection/>
    </xf>
    <xf numFmtId="190" fontId="13" fillId="0" borderId="45" xfId="27" applyNumberFormat="1" applyFont="1" applyBorder="1" applyAlignment="1">
      <alignment horizontal="center" vertical="center"/>
      <protection/>
    </xf>
    <xf numFmtId="9" fontId="6" fillId="0" borderId="46" xfId="27" applyNumberFormat="1" applyFont="1" applyBorder="1" applyAlignment="1">
      <alignment horizontal="center" vertical="center"/>
      <protection/>
    </xf>
    <xf numFmtId="9" fontId="6" fillId="0" borderId="47" xfId="27" applyNumberFormat="1" applyFont="1" applyBorder="1" applyAlignment="1">
      <alignment horizontal="center" vertical="center"/>
      <protection/>
    </xf>
    <xf numFmtId="1" fontId="14" fillId="0" borderId="43" xfId="27" applyNumberFormat="1" applyFont="1" applyBorder="1" applyAlignment="1">
      <alignment horizontal="center" vertical="center"/>
      <protection/>
    </xf>
    <xf numFmtId="1" fontId="14" fillId="0" borderId="44" xfId="27" applyNumberFormat="1" applyFont="1" applyBorder="1" applyAlignment="1">
      <alignment horizontal="center" vertical="center"/>
      <protection/>
    </xf>
    <xf numFmtId="1" fontId="14" fillId="0" borderId="35" xfId="27" applyNumberFormat="1" applyFont="1" applyBorder="1" applyAlignment="1">
      <alignment horizontal="center" vertical="center"/>
      <protection/>
    </xf>
    <xf numFmtId="190" fontId="6" fillId="0" borderId="30" xfId="27" applyNumberFormat="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30" applyNumberFormat="1" applyFont="1" applyFill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42" xfId="27" applyFont="1" applyBorder="1" applyAlignment="1">
      <alignment horizontal="center" vertical="center" wrapText="1"/>
      <protection/>
    </xf>
    <xf numFmtId="0" fontId="17" fillId="0" borderId="43" xfId="27" applyFont="1" applyBorder="1" applyAlignment="1">
      <alignment horizontal="center" vertical="center" wrapText="1"/>
      <protection/>
    </xf>
    <xf numFmtId="0" fontId="17" fillId="0" borderId="44" xfId="27" applyFont="1" applyBorder="1" applyAlignment="1">
      <alignment horizontal="center" vertical="center" wrapText="1"/>
      <protection/>
    </xf>
    <xf numFmtId="0" fontId="18" fillId="0" borderId="3" xfId="27" applyFont="1" applyBorder="1" applyAlignment="1">
      <alignment horizontal="center" vertical="center" wrapText="1"/>
      <protection/>
    </xf>
    <xf numFmtId="0" fontId="13" fillId="0" borderId="5" xfId="0" applyFont="1" applyBorder="1" applyAlignment="1">
      <alignment horizontal="center" vertical="center" wrapText="1"/>
    </xf>
    <xf numFmtId="0" fontId="13" fillId="0" borderId="3" xfId="27" applyFont="1" applyBorder="1" applyAlignment="1">
      <alignment horizontal="center" vertical="center" wrapText="1"/>
      <protection/>
    </xf>
    <xf numFmtId="0" fontId="13" fillId="0" borderId="32" xfId="27" applyFont="1" applyBorder="1" applyAlignment="1">
      <alignment horizontal="center" vertical="center" wrapText="1"/>
      <protection/>
    </xf>
    <xf numFmtId="0" fontId="13" fillId="0" borderId="49" xfId="0" applyFont="1" applyBorder="1" applyAlignment="1">
      <alignment horizontal="center" vertical="center" wrapText="1"/>
    </xf>
    <xf numFmtId="0" fontId="13" fillId="0" borderId="8" xfId="27" applyFont="1" applyBorder="1" applyAlignment="1">
      <alignment horizontal="center" vertical="center" wrapText="1"/>
      <protection/>
    </xf>
    <xf numFmtId="0" fontId="13" fillId="0" borderId="7" xfId="0" applyFont="1" applyBorder="1" applyAlignment="1">
      <alignment horizontal="center" vertical="center" wrapText="1"/>
    </xf>
    <xf numFmtId="0" fontId="13" fillId="0" borderId="50" xfId="27" applyFont="1" applyBorder="1" applyAlignment="1">
      <alignment horizontal="center" vertical="center" wrapText="1"/>
      <protection/>
    </xf>
    <xf numFmtId="0" fontId="13" fillId="0" borderId="51" xfId="0" applyFont="1" applyBorder="1" applyAlignment="1">
      <alignment horizontal="center" vertical="center" wrapText="1"/>
    </xf>
    <xf numFmtId="0" fontId="13" fillId="0" borderId="31" xfId="27" applyFont="1" applyBorder="1" applyAlignment="1">
      <alignment horizontal="center" vertical="center" wrapText="1"/>
      <protection/>
    </xf>
    <xf numFmtId="0" fontId="13" fillId="0" borderId="52" xfId="0" applyFont="1" applyBorder="1" applyAlignment="1">
      <alignment horizontal="center" vertical="center" wrapText="1"/>
    </xf>
    <xf numFmtId="0" fontId="0" fillId="0" borderId="14" xfId="27" applyFont="1" applyBorder="1" applyAlignment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0" fontId="13" fillId="0" borderId="12" xfId="27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9" xfId="27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left"/>
    </xf>
    <xf numFmtId="49" fontId="0" fillId="0" borderId="0" xfId="30" applyNumberFormat="1" applyFont="1" applyFill="1" applyAlignment="1">
      <alignment horizontal="left"/>
      <protection/>
    </xf>
    <xf numFmtId="0" fontId="0" fillId="0" borderId="0" xfId="0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</cellXfs>
  <cellStyles count="21">
    <cellStyle name="Normal" xfId="0"/>
    <cellStyle name="Date" xfId="15"/>
    <cellStyle name="En-tête 1" xfId="16"/>
    <cellStyle name="En-tête 2" xfId="17"/>
    <cellStyle name="Financier" xfId="18"/>
    <cellStyle name="Financier0" xfId="19"/>
    <cellStyle name="Hyperlink" xfId="20"/>
    <cellStyle name="Followed Hyperlink" xfId="21"/>
    <cellStyle name="Comma" xfId="22"/>
    <cellStyle name="Comma [0]" xfId="23"/>
    <cellStyle name="Currency" xfId="24"/>
    <cellStyle name="Currency [0]" xfId="25"/>
    <cellStyle name="Monétaire0" xfId="26"/>
    <cellStyle name="Normal_AppendixTables(NationalAccountsData)" xfId="27"/>
    <cellStyle name="Normal_sd20082_t8_f" xfId="28"/>
    <cellStyle name="normal_sd20082_t8_f_1" xfId="29"/>
    <cellStyle name="Normal_t6_f2005" xfId="30"/>
    <cellStyle name="Percent" xfId="31"/>
    <cellStyle name="style_col_headings" xfId="32"/>
    <cellStyle name="Total" xfId="33"/>
    <cellStyle name="Virgule fix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May2010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RevolutionFiscale2010\Simulateur\SourcesBrutes\DonneesFiscales\DenombrementsDeclarations2042\DenombrementsDeclarations20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t2010"/>
      <sheetName val="Denombrements2042"/>
      <sheetName val="Comparaisons2007"/>
      <sheetName val="Feuil3"/>
    </sheetNames>
    <sheetDataSet>
      <sheetData sheetId="1">
        <row r="5">
          <cell r="B5">
            <v>35105.806000000004</v>
          </cell>
          <cell r="D5">
            <v>1891.495</v>
          </cell>
          <cell r="F5">
            <v>16099.255</v>
          </cell>
        </row>
        <row r="6">
          <cell r="B6">
            <v>35633.850999999995</v>
          </cell>
          <cell r="D6">
            <v>1933.6249999999998</v>
          </cell>
          <cell r="F6">
            <v>16199.231</v>
          </cell>
        </row>
        <row r="7">
          <cell r="B7">
            <v>36036.126000000004</v>
          </cell>
          <cell r="D7">
            <v>1952.3279999999997</v>
          </cell>
          <cell r="F7">
            <v>16210.508</v>
          </cell>
        </row>
        <row r="8">
          <cell r="B8">
            <v>36390.286</v>
          </cell>
          <cell r="D8">
            <v>1977.13</v>
          </cell>
          <cell r="F8">
            <v>16337.477</v>
          </cell>
        </row>
        <row r="25">
          <cell r="B25">
            <v>12635.026</v>
          </cell>
          <cell r="C25">
            <v>13710.042</v>
          </cell>
          <cell r="D25">
            <v>4629.175</v>
          </cell>
          <cell r="E25">
            <v>3997.498</v>
          </cell>
          <cell r="F25">
            <v>134.065</v>
          </cell>
        </row>
        <row r="26">
          <cell r="B26">
            <v>12628.125</v>
          </cell>
          <cell r="C26">
            <v>14028.444</v>
          </cell>
          <cell r="D26">
            <v>4775.544</v>
          </cell>
          <cell r="E26">
            <v>4002.638</v>
          </cell>
          <cell r="F26">
            <v>199.1</v>
          </cell>
        </row>
        <row r="27">
          <cell r="B27">
            <v>12582.119</v>
          </cell>
          <cell r="C27">
            <v>14282.62</v>
          </cell>
          <cell r="D27">
            <v>4881.843</v>
          </cell>
          <cell r="E27">
            <v>4009.551</v>
          </cell>
          <cell r="F27">
            <v>279.993</v>
          </cell>
        </row>
        <row r="28">
          <cell r="B28">
            <v>12534.967</v>
          </cell>
          <cell r="C28">
            <v>14472.267</v>
          </cell>
          <cell r="D28">
            <v>4973.976</v>
          </cell>
          <cell r="E28">
            <v>4011.24</v>
          </cell>
          <cell r="F28">
            <v>397.836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6"/>
  <sheetViews>
    <sheetView tabSelected="1" workbookViewId="0" topLeftCell="A1">
      <selection activeCell="A3" sqref="A3:N21"/>
    </sheetView>
  </sheetViews>
  <sheetFormatPr defaultColWidth="11.421875" defaultRowHeight="12.75"/>
  <cols>
    <col min="1" max="1" width="9.7109375" style="124" customWidth="1"/>
    <col min="2" max="3" width="10.7109375" style="124" customWidth="1"/>
    <col min="4" max="5" width="8.7109375" style="124" customWidth="1"/>
    <col min="6" max="6" width="10.7109375" style="124" customWidth="1"/>
    <col min="7" max="10" width="8.7109375" style="124" customWidth="1"/>
    <col min="11" max="16" width="9.7109375" style="124" customWidth="1"/>
    <col min="17" max="16384" width="11.421875" style="124" customWidth="1"/>
  </cols>
  <sheetData>
    <row r="1" spans="2:14" ht="12.7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ht="13.5" thickBot="1"/>
    <row r="3" spans="1:14" ht="19.5" customHeight="1" thickTop="1">
      <c r="A3" s="310" t="s">
        <v>418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2"/>
    </row>
    <row r="4" spans="1:14" ht="19.5" customHeight="1">
      <c r="A4" s="126"/>
      <c r="B4" s="127"/>
      <c r="C4" s="127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36"/>
    </row>
    <row r="5" spans="1:14" ht="69.75" customHeight="1">
      <c r="A5" s="180" t="s">
        <v>134</v>
      </c>
      <c r="B5" s="182" t="s">
        <v>136</v>
      </c>
      <c r="C5" s="185" t="s">
        <v>137</v>
      </c>
      <c r="D5" s="179" t="s">
        <v>129</v>
      </c>
      <c r="E5" s="181" t="s">
        <v>130</v>
      </c>
      <c r="F5" s="191" t="s">
        <v>138</v>
      </c>
      <c r="G5" s="179" t="s">
        <v>139</v>
      </c>
      <c r="H5" s="190" t="s">
        <v>140</v>
      </c>
      <c r="I5" s="185" t="s">
        <v>127</v>
      </c>
      <c r="J5" s="186" t="s">
        <v>128</v>
      </c>
      <c r="K5" s="148" t="s">
        <v>131</v>
      </c>
      <c r="L5" s="138" t="s">
        <v>132</v>
      </c>
      <c r="M5" s="138" t="s">
        <v>133</v>
      </c>
      <c r="N5" s="139" t="s">
        <v>135</v>
      </c>
    </row>
    <row r="6" spans="1:16" ht="19.5" customHeight="1">
      <c r="A6" s="140">
        <v>2005</v>
      </c>
      <c r="B6" s="183">
        <f>'Pop1982-2010'!B27/1000000</f>
        <v>62.730537</v>
      </c>
      <c r="C6" s="187">
        <f aca="true" t="shared" si="0" ref="C6:C11">D6+E6</f>
        <v>48.543536</v>
      </c>
      <c r="D6" s="196">
        <f>SUM(PopSexeAge2005!C$29:C$111)/1000000</f>
        <v>23.103381</v>
      </c>
      <c r="E6" s="197">
        <f>SUM(PopSexeAge2005!D$29:D$111)/1000000</f>
        <v>25.440155</v>
      </c>
      <c r="F6" s="192">
        <f aca="true" t="shared" si="1" ref="F6:F11">G6+H6</f>
        <v>14.187000999999999</v>
      </c>
      <c r="G6" s="196">
        <f>SUM(PopSexeAge2005!C$11:C$28)/1000000</f>
        <v>7.262211</v>
      </c>
      <c r="H6" s="201">
        <f>SUM(PopSexeAge2005!D$11:D$28)/1000000</f>
        <v>6.92479</v>
      </c>
      <c r="I6" s="206">
        <f aca="true" t="shared" si="2" ref="I6:I11">C6/B6</f>
        <v>0.7738421878964626</v>
      </c>
      <c r="J6" s="207">
        <f aca="true" t="shared" si="3" ref="J6:J11">F6/B6</f>
        <v>0.2261578121035374</v>
      </c>
      <c r="K6" s="260">
        <f>'Pop1982-2010'!C27/1000000</f>
        <v>0.806822</v>
      </c>
      <c r="L6" s="261">
        <f>'Pop1982-2010'!D27/1000000</f>
        <v>0.538081</v>
      </c>
      <c r="M6" s="261">
        <f>Mariages19942008!B25/1000000</f>
        <v>0.283036</v>
      </c>
      <c r="N6" s="262">
        <f>Divorces19952007!C22/1000000</f>
        <v>0.155253</v>
      </c>
      <c r="O6" s="134"/>
      <c r="P6" s="130"/>
    </row>
    <row r="7" spans="1:16" ht="19.5" customHeight="1">
      <c r="A7" s="140">
        <f>A6+1</f>
        <v>2006</v>
      </c>
      <c r="B7" s="184">
        <f>'Pop1982-2010'!B28/1000000</f>
        <v>63.186117</v>
      </c>
      <c r="C7" s="188">
        <f t="shared" si="0"/>
        <v>48.976801</v>
      </c>
      <c r="D7" s="198">
        <f>SUM(PopSexeAge2006!C$29:C$111)/1000000</f>
        <v>23.300357</v>
      </c>
      <c r="E7" s="199">
        <f>SUM(PopSexeAge2006!D$29:D$111)/1000000</f>
        <v>25.676444</v>
      </c>
      <c r="F7" s="193">
        <f t="shared" si="1"/>
        <v>14.209316000000001</v>
      </c>
      <c r="G7" s="198">
        <f>SUM(PopSexeAge2006!C$11:C$28)/1000000</f>
        <v>7.269687</v>
      </c>
      <c r="H7" s="202">
        <f>SUM(PopSexeAge2006!D$11:D$28)/1000000</f>
        <v>6.939629</v>
      </c>
      <c r="I7" s="208">
        <f t="shared" si="2"/>
        <v>0.7751196516791814</v>
      </c>
      <c r="J7" s="209">
        <f t="shared" si="3"/>
        <v>0.22488034832081866</v>
      </c>
      <c r="K7" s="263">
        <f>'Pop1982-2010'!C28/1000000</f>
        <v>0.829352</v>
      </c>
      <c r="L7" s="264">
        <f>'Pop1982-2010'!D28/1000000</f>
        <v>0.52692</v>
      </c>
      <c r="M7" s="264">
        <f>Mariages19942008!B26/1000000</f>
        <v>0.273914</v>
      </c>
      <c r="N7" s="262">
        <f>Divorces19952007!C23/1000000</f>
        <v>0.139147</v>
      </c>
      <c r="O7" s="134"/>
      <c r="P7" s="130"/>
    </row>
    <row r="8" spans="1:16" ht="19.5" customHeight="1">
      <c r="A8" s="140">
        <f>A7+1</f>
        <v>2007</v>
      </c>
      <c r="B8" s="184">
        <f>'Pop1982-2010'!B29/1000000</f>
        <v>63.601002</v>
      </c>
      <c r="C8" s="188">
        <f t="shared" si="0"/>
        <v>49.350296</v>
      </c>
      <c r="D8" s="198">
        <f>SUM(PopSexeAge2007!C$29:C$111)/1000000</f>
        <v>23.48698</v>
      </c>
      <c r="E8" s="199">
        <f>SUM(PopSexeAge2007!D$29:D$111)/1000000</f>
        <v>25.863316</v>
      </c>
      <c r="F8" s="193">
        <f t="shared" si="1"/>
        <v>14.250706000000001</v>
      </c>
      <c r="G8" s="198">
        <f>SUM(PopSexeAge2007!C$11:C$28)/1000000</f>
        <v>7.29493</v>
      </c>
      <c r="H8" s="202">
        <f>SUM(PopSexeAge2007!D$11:D$28)/1000000</f>
        <v>6.955776</v>
      </c>
      <c r="I8" s="208">
        <f t="shared" si="2"/>
        <v>0.7759358256651365</v>
      </c>
      <c r="J8" s="209">
        <f t="shared" si="3"/>
        <v>0.22406417433486348</v>
      </c>
      <c r="K8" s="263">
        <f>'Pop1982-2010'!C29/1000000</f>
        <v>0.818705</v>
      </c>
      <c r="L8" s="264">
        <f>'Pop1982-2010'!D29/1000000</f>
        <v>0.531162</v>
      </c>
      <c r="M8" s="264">
        <f>Mariages19942008!B27/1000000</f>
        <v>0.273669</v>
      </c>
      <c r="N8" s="262">
        <f>Divorces19952007!C24/1000000</f>
        <v>0.134477</v>
      </c>
      <c r="O8" s="134"/>
      <c r="P8" s="130"/>
    </row>
    <row r="9" spans="1:16" ht="19.5" customHeight="1">
      <c r="A9" s="140">
        <v>2008</v>
      </c>
      <c r="B9" s="184">
        <f>'Pop1982-2010'!B30/1000000</f>
        <v>63.959545</v>
      </c>
      <c r="C9" s="188">
        <f t="shared" si="0"/>
        <v>49.706232</v>
      </c>
      <c r="D9" s="198">
        <f>SUM(PopSexeAge2008!C$29:C$111)/1000000</f>
        <v>23.66061</v>
      </c>
      <c r="E9" s="199">
        <f>SUM(PopSexeAge2008!D$29:D$111)/1000000</f>
        <v>26.045622</v>
      </c>
      <c r="F9" s="193">
        <f t="shared" si="1"/>
        <v>14.253313</v>
      </c>
      <c r="G9" s="198">
        <f>SUM(PopSexeAge2008!C$11:C$28)/1000000</f>
        <v>7.296179</v>
      </c>
      <c r="H9" s="202">
        <f>SUM(PopSexeAge2008!D$11:D$28)/1000000</f>
        <v>6.957134</v>
      </c>
      <c r="I9" s="208">
        <f t="shared" si="2"/>
        <v>0.7771511195084331</v>
      </c>
      <c r="J9" s="209">
        <f t="shared" si="3"/>
        <v>0.22284888049156698</v>
      </c>
      <c r="K9" s="263">
        <f>'Pop1982-2010'!C30/1000000</f>
        <v>0.828404</v>
      </c>
      <c r="L9" s="264">
        <f>'Pop1982-2010'!D30/1000000</f>
        <v>0.542575</v>
      </c>
      <c r="M9" s="264">
        <f>Mariages19942008!B28/1000000</f>
        <v>0.265404</v>
      </c>
      <c r="N9" s="262">
        <f>Divorces19952007!C24/1000000</f>
        <v>0.134477</v>
      </c>
      <c r="O9" s="134"/>
      <c r="P9" s="130"/>
    </row>
    <row r="10" spans="1:16" ht="19.5" customHeight="1">
      <c r="A10" s="140">
        <v>2009</v>
      </c>
      <c r="B10" s="184">
        <f>'Pop1982-2010'!B31/1000000</f>
        <v>64.321374</v>
      </c>
      <c r="C10" s="188">
        <f t="shared" si="0"/>
        <v>50.049065999999996</v>
      </c>
      <c r="D10" s="198">
        <f>SUM(PopSexeAge2009!C$29:C$111)/1000000</f>
        <v>23.833257</v>
      </c>
      <c r="E10" s="199">
        <f>SUM(PopSexeAge2009!D$29:D$111)/1000000</f>
        <v>26.215809</v>
      </c>
      <c r="F10" s="193">
        <f t="shared" si="1"/>
        <v>14.272308</v>
      </c>
      <c r="G10" s="198">
        <f>SUM(PopSexeAge2009!C$11:C$28)/1000000</f>
        <v>7.303327</v>
      </c>
      <c r="H10" s="202">
        <f>SUM(PopSexeAge2009!D$11:D$28)/1000000</f>
        <v>6.968981</v>
      </c>
      <c r="I10" s="208">
        <f t="shared" si="2"/>
        <v>0.7781094041927648</v>
      </c>
      <c r="J10" s="209">
        <f t="shared" si="3"/>
        <v>0.22189059580723508</v>
      </c>
      <c r="K10" s="263">
        <f>'Pop1982-2010'!C31/1000000</f>
        <v>0.821</v>
      </c>
      <c r="L10" s="264">
        <f>'Pop1982-2010'!D31/1000000</f>
        <v>0.546</v>
      </c>
      <c r="M10" s="264">
        <f>Mariages19942008!B28/1000000</f>
        <v>0.265404</v>
      </c>
      <c r="N10" s="262">
        <f>Divorces19952007!C24/1000000</f>
        <v>0.134477</v>
      </c>
      <c r="O10" s="134"/>
      <c r="P10" s="130"/>
    </row>
    <row r="11" spans="1:16" ht="19.5" customHeight="1" thickBot="1">
      <c r="A11" s="140">
        <v>2010</v>
      </c>
      <c r="B11" s="184">
        <f>'Pop1982-2010'!B32/1000000</f>
        <v>64.667374</v>
      </c>
      <c r="C11" s="188">
        <f t="shared" si="0"/>
        <v>50.366269</v>
      </c>
      <c r="D11" s="198">
        <f>SUM(PopSexeAge2010!C$29:C$111)/1000000</f>
        <v>23.992268</v>
      </c>
      <c r="E11" s="199">
        <f>SUM(PopSexeAge2010!D$29:D$111)/1000000</f>
        <v>26.374001</v>
      </c>
      <c r="F11" s="193">
        <f t="shared" si="1"/>
        <v>14.301105</v>
      </c>
      <c r="G11" s="198">
        <f>SUM(PopSexeAge2010!C$11:C$28)/1000000</f>
        <v>7.314511</v>
      </c>
      <c r="H11" s="202">
        <f>SUM(PopSexeAge2010!D$11:D$28)/1000000</f>
        <v>6.986594</v>
      </c>
      <c r="I11" s="208">
        <f t="shared" si="2"/>
        <v>0.7788513107088593</v>
      </c>
      <c r="J11" s="209">
        <f t="shared" si="3"/>
        <v>0.22114868929114087</v>
      </c>
      <c r="K11" s="290"/>
      <c r="L11" s="291"/>
      <c r="M11" s="291"/>
      <c r="N11" s="141"/>
      <c r="O11" s="134"/>
      <c r="P11" s="130"/>
    </row>
    <row r="12" spans="1:16" ht="19.5" customHeight="1" thickTop="1">
      <c r="A12" s="292">
        <v>2011</v>
      </c>
      <c r="B12" s="293">
        <f>B11*(1+B$14)</f>
        <v>65.06185922124041</v>
      </c>
      <c r="C12" s="293">
        <f aca="true" t="shared" si="4" ref="C12:H13">C11*(1+C$14)</f>
        <v>50.738947614991744</v>
      </c>
      <c r="D12" s="294">
        <f t="shared" si="4"/>
        <v>24.174107927512136</v>
      </c>
      <c r="E12" s="294">
        <f t="shared" si="4"/>
        <v>26.564844090869013</v>
      </c>
      <c r="F12" s="293">
        <f t="shared" si="4"/>
        <v>14.324035691294675</v>
      </c>
      <c r="G12" s="294">
        <f t="shared" si="4"/>
        <v>7.3250161111208705</v>
      </c>
      <c r="H12" s="294">
        <f t="shared" si="4"/>
        <v>6.999020835442089</v>
      </c>
      <c r="I12" s="295"/>
      <c r="J12" s="296"/>
      <c r="K12" s="297"/>
      <c r="L12" s="297"/>
      <c r="M12" s="297"/>
      <c r="N12" s="298"/>
      <c r="O12" s="134"/>
      <c r="P12" s="130"/>
    </row>
    <row r="13" spans="1:16" ht="19.5" customHeight="1" thickBot="1">
      <c r="A13" s="142">
        <v>2012</v>
      </c>
      <c r="B13" s="300">
        <f>B12*(1+B$14)</f>
        <v>65.45875088919655</v>
      </c>
      <c r="C13" s="300">
        <f t="shared" si="4"/>
        <v>51.11438381661497</v>
      </c>
      <c r="D13" s="203">
        <f t="shared" si="4"/>
        <v>24.357326038997442</v>
      </c>
      <c r="E13" s="203">
        <f t="shared" si="4"/>
        <v>26.757068128274444</v>
      </c>
      <c r="F13" s="300">
        <f t="shared" si="4"/>
        <v>14.347003150140058</v>
      </c>
      <c r="G13" s="203">
        <f t="shared" si="4"/>
        <v>7.335536309697301</v>
      </c>
      <c r="H13" s="203">
        <f t="shared" si="4"/>
        <v>7.011469774106306</v>
      </c>
      <c r="I13" s="287"/>
      <c r="J13" s="288"/>
      <c r="K13" s="289"/>
      <c r="L13" s="289"/>
      <c r="M13" s="289"/>
      <c r="N13" s="299"/>
      <c r="O13" s="134"/>
      <c r="P13" s="130"/>
    </row>
    <row r="14" spans="1:16" ht="19.5" customHeight="1" thickBot="1" thickTop="1">
      <c r="A14" s="142" t="s">
        <v>126</v>
      </c>
      <c r="B14" s="144">
        <f aca="true" t="shared" si="5" ref="B14:H14">(B11/B6)^(1/5)-1</f>
        <v>0.006100220201309181</v>
      </c>
      <c r="C14" s="189">
        <f t="shared" si="5"/>
        <v>0.007399369109348575</v>
      </c>
      <c r="D14" s="200">
        <f t="shared" si="5"/>
        <v>0.007579105381456008</v>
      </c>
      <c r="E14" s="200">
        <f t="shared" si="5"/>
        <v>0.007236031077310301</v>
      </c>
      <c r="F14" s="189">
        <f t="shared" si="5"/>
        <v>0.0016034209450721537</v>
      </c>
      <c r="G14" s="204">
        <f t="shared" si="5"/>
        <v>0.0014362014249305055</v>
      </c>
      <c r="H14" s="205">
        <f t="shared" si="5"/>
        <v>0.0017786686104972471</v>
      </c>
      <c r="I14" s="194"/>
      <c r="J14" s="195"/>
      <c r="K14" s="145"/>
      <c r="L14" s="145"/>
      <c r="M14" s="146"/>
      <c r="N14" s="147"/>
      <c r="O14" s="130"/>
      <c r="P14" s="130"/>
    </row>
    <row r="15" spans="1:16" ht="19.5" customHeight="1" thickBot="1" thickTop="1">
      <c r="A15" s="265"/>
      <c r="B15" s="266"/>
      <c r="C15" s="266"/>
      <c r="D15" s="267"/>
      <c r="E15" s="267"/>
      <c r="F15" s="266"/>
      <c r="G15" s="267"/>
      <c r="H15" s="267"/>
      <c r="I15" s="268"/>
      <c r="J15" s="268"/>
      <c r="K15" s="268"/>
      <c r="L15" s="268"/>
      <c r="M15" s="268"/>
      <c r="N15" s="269"/>
      <c r="O15" s="130"/>
      <c r="P15" s="130"/>
    </row>
    <row r="16" spans="1:16" ht="12.75" customHeight="1" thickTop="1">
      <c r="A16" s="270" t="s">
        <v>155</v>
      </c>
      <c r="B16" s="271"/>
      <c r="C16" s="271"/>
      <c r="D16" s="272"/>
      <c r="E16" s="272"/>
      <c r="F16" s="271"/>
      <c r="G16" s="272"/>
      <c r="H16" s="272"/>
      <c r="I16" s="273"/>
      <c r="J16" s="273"/>
      <c r="K16" s="273"/>
      <c r="L16" s="273"/>
      <c r="M16" s="273"/>
      <c r="N16" s="274"/>
      <c r="O16" s="130"/>
      <c r="P16" s="130"/>
    </row>
    <row r="17" spans="1:16" ht="12.75" customHeight="1">
      <c r="A17" s="275" t="s">
        <v>415</v>
      </c>
      <c r="B17" s="137"/>
      <c r="C17" s="137"/>
      <c r="D17" s="129"/>
      <c r="E17" s="129"/>
      <c r="F17" s="137"/>
      <c r="G17" s="129"/>
      <c r="H17" s="129"/>
      <c r="I17" s="131"/>
      <c r="J17" s="131"/>
      <c r="K17" s="131"/>
      <c r="L17" s="131"/>
      <c r="M17" s="131"/>
      <c r="N17" s="276"/>
      <c r="O17" s="130"/>
      <c r="P17" s="130"/>
    </row>
    <row r="18" spans="1:16" ht="12.75" customHeight="1">
      <c r="A18" s="275" t="s">
        <v>430</v>
      </c>
      <c r="B18" s="137"/>
      <c r="C18" s="137"/>
      <c r="D18" s="129"/>
      <c r="E18" s="129"/>
      <c r="F18" s="137"/>
      <c r="G18" s="129"/>
      <c r="H18" s="129"/>
      <c r="I18" s="131"/>
      <c r="J18" s="131"/>
      <c r="K18" s="131"/>
      <c r="L18" s="131"/>
      <c r="M18" s="131"/>
      <c r="N18" s="276"/>
      <c r="O18" s="130"/>
      <c r="P18" s="130"/>
    </row>
    <row r="19" spans="1:16" ht="12.75" customHeight="1">
      <c r="A19" s="277" t="s">
        <v>431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9"/>
      <c r="O19" s="130"/>
      <c r="P19" s="130"/>
    </row>
    <row r="20" spans="1:16" ht="12.75">
      <c r="A20" s="277" t="s">
        <v>417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9"/>
      <c r="O20" s="130"/>
      <c r="P20" s="130"/>
    </row>
    <row r="21" spans="1:16" ht="13.5" thickBot="1">
      <c r="A21" s="280" t="s">
        <v>416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2"/>
      <c r="O21" s="130"/>
      <c r="P21" s="130"/>
    </row>
    <row r="22" spans="2:16" ht="13.5" thickTop="1">
      <c r="B22" s="133"/>
      <c r="C22" s="133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0"/>
      <c r="P22" s="130"/>
    </row>
    <row r="23" spans="2:16" ht="12.75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0"/>
      <c r="P23" s="130"/>
    </row>
    <row r="24" spans="2:16" ht="12.75">
      <c r="B24" s="132"/>
      <c r="C24" s="135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0"/>
      <c r="P24" s="130"/>
    </row>
    <row r="25" spans="2:16" ht="12.75"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0"/>
      <c r="P25" s="130"/>
    </row>
    <row r="26" spans="2:16" ht="12.75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0"/>
      <c r="P26" s="130"/>
    </row>
    <row r="27" spans="2:16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0"/>
      <c r="P27" s="130"/>
    </row>
    <row r="28" spans="2:16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0"/>
      <c r="P28" s="130"/>
    </row>
    <row r="29" spans="2:16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0"/>
      <c r="P29" s="130"/>
    </row>
    <row r="30" spans="2:16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0"/>
      <c r="P30" s="130"/>
    </row>
    <row r="31" spans="2:16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</row>
    <row r="32" spans="2:16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</row>
    <row r="33" spans="2:16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</row>
    <row r="34" spans="2:16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</row>
    <row r="35" spans="2:16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</row>
    <row r="36" spans="2:16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</row>
    <row r="37" spans="2:16" ht="12.75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</row>
    <row r="38" spans="2:16" ht="12.7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</row>
    <row r="39" spans="2:16" ht="12.75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</row>
    <row r="40" spans="2:16" ht="12.75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</row>
    <row r="41" spans="2:16" ht="12.75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</row>
    <row r="42" spans="2:16" ht="12.75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2:16" ht="12.75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</row>
    <row r="44" spans="2:16" ht="12.7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</row>
    <row r="45" spans="2:16" ht="12.75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</row>
    <row r="46" spans="2:16" ht="12.75"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</row>
    <row r="47" spans="2:16" ht="12.75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</row>
    <row r="48" spans="2:16" ht="12.75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</row>
    <row r="49" spans="2:16" ht="12.75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2:16" ht="12.75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</row>
    <row r="51" spans="2:16" ht="12.75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</row>
    <row r="52" spans="2:16" ht="12.75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</row>
    <row r="53" spans="2:16" ht="12.75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</row>
    <row r="54" spans="2:16" ht="12.75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</row>
    <row r="55" spans="2:16" ht="12.75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</row>
    <row r="56" spans="2:16" ht="12.75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2:16" ht="12.75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2:16" ht="12.75"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2:16" ht="12.75"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2:16" ht="12.75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2:16" ht="12.75"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  <row r="62" spans="2:16" ht="12.75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</row>
    <row r="63" spans="2:16" ht="12.75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</row>
    <row r="64" spans="2:16" ht="12.75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</row>
    <row r="65" spans="2:16" ht="12.75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</row>
    <row r="66" spans="2:16" ht="12.75"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</row>
    <row r="67" spans="2:16" ht="12.75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</row>
    <row r="68" spans="2:16" ht="12.75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</row>
    <row r="69" spans="2:16" ht="12.75"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</row>
    <row r="70" spans="2:16" ht="12.75"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</row>
    <row r="71" spans="2:16" ht="12.75"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</row>
    <row r="72" spans="2:16" ht="12.75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</row>
    <row r="73" spans="2:16" ht="12.75"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</row>
    <row r="74" spans="2:16" ht="12.75"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</row>
    <row r="75" spans="2:16" ht="12.75"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</row>
    <row r="76" spans="2:16" ht="12.75"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</row>
    <row r="77" spans="2:16" ht="12.75"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</row>
    <row r="78" spans="2:16" ht="12.75"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</row>
    <row r="79" spans="2:16" ht="12.75"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</row>
    <row r="80" spans="2:16" ht="12.75"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</row>
    <row r="81" spans="2:16" ht="12.75"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</row>
    <row r="82" spans="2:16" ht="12.75"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</row>
    <row r="83" spans="2:16" ht="12.75"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</row>
    <row r="84" spans="2:16" ht="12.75"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</row>
    <row r="85" spans="2:16" ht="12.75"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</row>
    <row r="86" spans="2:16" ht="12.75"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</row>
    <row r="87" spans="2:16" ht="12.75"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</row>
    <row r="88" spans="2:16" ht="12.75"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</row>
    <row r="89" spans="2:16" ht="12.75"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</row>
    <row r="90" spans="2:16" ht="12.75"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</row>
    <row r="91" spans="2:16" ht="12.75"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</row>
    <row r="92" spans="2:16" ht="12.75"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</row>
    <row r="93" spans="2:16" ht="12.75"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</row>
    <row r="94" spans="2:16" ht="12.75"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</row>
    <row r="95" spans="2:16" ht="12.75"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</row>
    <row r="96" spans="2:16" ht="12.75"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</row>
    <row r="97" spans="2:16" ht="12.75"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</row>
    <row r="98" spans="2:16" ht="12.75"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</row>
    <row r="99" spans="2:16" ht="12.75"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</row>
    <row r="100" spans="2:16" ht="12.75"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</row>
    <row r="101" spans="2:16" ht="12.75"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</row>
    <row r="102" spans="2:16" ht="12.75"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</row>
    <row r="103" spans="2:16" ht="12.75"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</row>
    <row r="104" spans="2:16" ht="12.75"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</row>
    <row r="105" spans="2:16" ht="12.75"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</row>
    <row r="106" spans="2:16" ht="12.75"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</row>
    <row r="107" spans="2:16" ht="12.75"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</row>
    <row r="108" spans="2:16" ht="12.75"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</row>
    <row r="109" spans="2:16" ht="12.75"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</row>
    <row r="110" spans="2:16" ht="12.75"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</row>
    <row r="111" spans="2:16" ht="12.75"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</row>
    <row r="112" spans="2:16" ht="12.75"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</row>
    <row r="113" spans="2:16" ht="12.75"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</row>
    <row r="114" spans="2:16" ht="12.75"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</row>
    <row r="115" spans="2:16" ht="12.75"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</row>
    <row r="116" spans="2:16" ht="12.75"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</row>
    <row r="117" spans="2:16" ht="12.75"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</row>
    <row r="118" spans="2:16" ht="12.75"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</row>
    <row r="119" spans="2:16" ht="12.75"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</row>
    <row r="120" spans="2:16" ht="12.75"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</row>
    <row r="121" spans="2:16" ht="12.75"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</row>
    <row r="122" spans="2:16" ht="12.75"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</row>
    <row r="123" spans="2:16" ht="12.75"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</row>
    <row r="124" spans="2:16" ht="12.75"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</row>
    <row r="125" spans="2:16" ht="12.75"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</row>
    <row r="126" spans="2:16" ht="12.75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</row>
    <row r="127" spans="2:16" ht="12.75"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</row>
    <row r="128" spans="2:16" ht="12.75"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</row>
    <row r="129" spans="2:16" ht="12.75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</row>
    <row r="130" spans="2:16" ht="12.75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</row>
    <row r="131" spans="2:16" ht="12.75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</row>
    <row r="132" spans="2:16" ht="12.75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</row>
    <row r="133" spans="2:16" ht="12.75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</row>
    <row r="134" spans="2:16" ht="12.75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</row>
    <row r="135" spans="2:16" ht="12.75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</row>
    <row r="136" spans="2:16" ht="12.75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</row>
    <row r="137" spans="2:16" ht="12.75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</row>
    <row r="138" spans="2:16" ht="12.75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</row>
    <row r="139" spans="2:16" ht="12.75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</row>
    <row r="140" spans="2:16" ht="12.75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</row>
    <row r="141" spans="2:16" ht="12.75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</row>
    <row r="142" spans="2:16" ht="12.75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</row>
    <row r="143" spans="2:16" ht="12.75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</row>
    <row r="144" spans="2:16" ht="12.75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</row>
    <row r="145" spans="2:16" ht="12.75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</row>
    <row r="146" spans="2:16" ht="12.75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</row>
    <row r="147" spans="2:16" ht="12.75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</row>
    <row r="148" spans="2:16" ht="12.75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</row>
    <row r="149" spans="2:16" ht="12.75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</row>
    <row r="150" spans="2:16" ht="12.75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</row>
    <row r="151" spans="2:16" ht="12.75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</row>
    <row r="152" spans="2:16" ht="12.75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</row>
    <row r="153" spans="2:16" ht="12.75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</row>
    <row r="154" spans="2:16" ht="12.75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</row>
    <row r="155" spans="2:16" ht="12.75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</row>
    <row r="156" spans="2:16" ht="12.75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</row>
    <row r="157" spans="2:16" ht="12.75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</row>
    <row r="158" spans="2:16" ht="12.75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</row>
    <row r="159" spans="2:16" ht="12.75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</row>
    <row r="160" spans="2:16" ht="12.75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</row>
    <row r="161" spans="2:16" ht="12.75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</row>
    <row r="162" spans="2:16" ht="12.75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</row>
    <row r="163" spans="2:16" ht="12.75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</row>
    <row r="164" spans="2:16" ht="12.75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</row>
    <row r="165" spans="2:16" ht="12.75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</row>
    <row r="166" spans="2:16" ht="12.75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</row>
    <row r="167" spans="2:16" ht="12.75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</row>
    <row r="168" spans="2:16" ht="12.75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</row>
    <row r="169" spans="2:16" ht="12.75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</row>
    <row r="170" spans="2:16" ht="12.75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</row>
    <row r="171" spans="2:16" ht="12.75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</row>
    <row r="172" spans="2:16" ht="12.75"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</row>
    <row r="173" spans="2:16" ht="12.75"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</row>
    <row r="174" spans="2:16" ht="12.75"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</row>
    <row r="175" spans="2:16" ht="12.75"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</row>
    <row r="176" spans="2:16" ht="12.75"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</row>
    <row r="177" spans="2:16" ht="12.75"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</row>
    <row r="178" spans="2:16" ht="12.75"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</row>
    <row r="179" spans="2:16" ht="12.75"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</row>
    <row r="180" spans="2:16" ht="12.75"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</row>
    <row r="181" spans="2:16" ht="12.75"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</row>
    <row r="182" spans="2:16" ht="12.75"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</row>
    <row r="183" spans="2:16" ht="12.75"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</row>
    <row r="184" spans="2:16" ht="12.75"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</row>
    <row r="185" spans="2:16" ht="12.75"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</row>
    <row r="186" spans="2:16" ht="12.75"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</row>
    <row r="187" spans="2:16" ht="12.75"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</row>
    <row r="188" spans="2:16" ht="12.75"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</row>
    <row r="189" spans="2:16" ht="12.75"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</row>
    <row r="190" spans="2:16" ht="12.75"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</row>
    <row r="191" spans="2:16" ht="12.75"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</row>
    <row r="192" spans="2:16" ht="12.75"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</row>
    <row r="193" spans="2:16" ht="12.75"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</row>
    <row r="194" spans="2:16" ht="12.75"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</row>
    <row r="195" spans="2:16" ht="12.75"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</row>
    <row r="196" spans="2:16" ht="12.75"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</row>
    <row r="197" spans="2:16" ht="12.75"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</row>
    <row r="198" spans="2:16" ht="12.75"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</row>
    <row r="199" spans="2:16" ht="12.75"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</row>
    <row r="200" spans="2:16" ht="12.75"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</row>
    <row r="201" spans="2:16" ht="12.75"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</row>
    <row r="202" spans="2:16" ht="12.75"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</row>
    <row r="203" spans="2:16" ht="12.75"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</row>
    <row r="204" spans="2:16" ht="12.75"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</row>
    <row r="205" spans="2:16" ht="12.75"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</row>
    <row r="206" spans="2:16" ht="12.75"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</row>
    <row r="207" spans="2:16" ht="12.75"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</row>
    <row r="208" spans="2:16" ht="12.75"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</row>
    <row r="209" spans="2:16" ht="12.75"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</row>
    <row r="210" spans="2:16" ht="12.75"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</row>
    <row r="211" spans="2:16" ht="12.75"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</row>
    <row r="212" spans="2:16" ht="12.75"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</row>
    <row r="213" spans="2:16" ht="12.75"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</row>
    <row r="214" spans="2:16" ht="12.75"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</row>
    <row r="215" spans="2:16" ht="12.75"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</row>
    <row r="216" spans="2:16" ht="12.75"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</row>
    <row r="217" spans="2:16" ht="12.75"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</row>
    <row r="218" spans="2:16" ht="12.75"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</row>
    <row r="219" spans="2:16" ht="12.75"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</row>
    <row r="220" spans="2:16" ht="12.75"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</row>
    <row r="221" spans="2:16" ht="12.75"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</row>
    <row r="222" spans="2:16" ht="12.75"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</row>
    <row r="223" spans="2:16" ht="12.75"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</row>
    <row r="224" spans="2:16" ht="12.75"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</row>
    <row r="225" spans="15:16" ht="12.75">
      <c r="O225" s="132"/>
      <c r="P225" s="132"/>
    </row>
    <row r="226" spans="15:16" ht="12.75">
      <c r="O226" s="132"/>
      <c r="P226" s="132"/>
    </row>
    <row r="227" spans="15:16" ht="12.75">
      <c r="O227" s="132"/>
      <c r="P227" s="132"/>
    </row>
    <row r="228" spans="15:16" ht="12.75">
      <c r="O228" s="132"/>
      <c r="P228" s="132"/>
    </row>
    <row r="229" spans="15:16" ht="12.75">
      <c r="O229" s="132"/>
      <c r="P229" s="132"/>
    </row>
    <row r="230" spans="15:16" ht="12.75">
      <c r="O230" s="132"/>
      <c r="P230" s="132"/>
    </row>
    <row r="231" spans="15:16" ht="12.75">
      <c r="O231" s="132"/>
      <c r="P231" s="132"/>
    </row>
    <row r="232" spans="15:16" ht="12.75">
      <c r="O232" s="132"/>
      <c r="P232" s="132"/>
    </row>
    <row r="233" spans="15:16" ht="12.75">
      <c r="O233" s="132"/>
      <c r="P233" s="132"/>
    </row>
    <row r="234" spans="15:16" ht="12.75">
      <c r="O234" s="132"/>
      <c r="P234" s="132"/>
    </row>
    <row r="235" spans="15:16" ht="12.75">
      <c r="O235" s="132"/>
      <c r="P235" s="132"/>
    </row>
    <row r="236" spans="15:16" ht="12.75">
      <c r="O236" s="132"/>
      <c r="P236" s="132"/>
    </row>
  </sheetData>
  <mergeCells count="1">
    <mergeCell ref="A3:N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A1">
      <selection activeCell="A6" sqref="A6"/>
    </sheetView>
  </sheetViews>
  <sheetFormatPr defaultColWidth="11.421875" defaultRowHeight="12.75"/>
  <cols>
    <col min="1" max="1" width="18.00390625" style="0" bestFit="1" customWidth="1"/>
    <col min="2" max="2" width="10.57421875" style="0" bestFit="1" customWidth="1"/>
    <col min="6" max="6" width="11.421875" style="44" customWidth="1"/>
  </cols>
  <sheetData>
    <row r="1" ht="12.75">
      <c r="A1" s="19" t="s">
        <v>118</v>
      </c>
    </row>
    <row r="2" ht="12.75">
      <c r="A2" s="1" t="s">
        <v>119</v>
      </c>
    </row>
    <row r="3" ht="12.75">
      <c r="A3" t="s">
        <v>84</v>
      </c>
    </row>
    <row r="4" ht="12.75">
      <c r="A4" s="2" t="s">
        <v>36</v>
      </c>
    </row>
    <row r="5" ht="12.75">
      <c r="A5" s="2"/>
    </row>
    <row r="6" ht="12.75">
      <c r="A6" s="2"/>
    </row>
    <row r="7" ht="12.75">
      <c r="A7" s="2"/>
    </row>
    <row r="8" ht="12.75">
      <c r="A8" s="2"/>
    </row>
    <row r="10" spans="1:5" ht="25.5">
      <c r="A10" t="s">
        <v>44</v>
      </c>
      <c r="B10" t="s">
        <v>85</v>
      </c>
      <c r="C10" s="120" t="s">
        <v>86</v>
      </c>
      <c r="D10" s="120" t="s">
        <v>87</v>
      </c>
      <c r="E10" t="s">
        <v>38</v>
      </c>
    </row>
    <row r="11" spans="1:5" ht="12.75">
      <c r="A11" s="93">
        <v>2004</v>
      </c>
      <c r="B11" s="121">
        <v>0</v>
      </c>
      <c r="C11" s="44">
        <v>397897</v>
      </c>
      <c r="D11" s="44">
        <v>378844</v>
      </c>
      <c r="E11" s="44">
        <f>C11+D11</f>
        <v>776741</v>
      </c>
    </row>
    <row r="12" spans="1:5" ht="12.75">
      <c r="A12" s="93">
        <v>2003</v>
      </c>
      <c r="B12" s="121">
        <v>1</v>
      </c>
      <c r="C12" s="44">
        <v>393777</v>
      </c>
      <c r="D12" s="44">
        <v>377166</v>
      </c>
      <c r="E12" s="44">
        <f aca="true" t="shared" si="0" ref="E12:E75">C12+D12</f>
        <v>770943</v>
      </c>
    </row>
    <row r="13" spans="1:5" ht="12.75">
      <c r="A13" s="93">
        <v>2002</v>
      </c>
      <c r="B13" s="121">
        <v>2</v>
      </c>
      <c r="C13" s="44">
        <v>397394</v>
      </c>
      <c r="D13" s="44">
        <v>379712</v>
      </c>
      <c r="E13" s="44">
        <f t="shared" si="0"/>
        <v>777106</v>
      </c>
    </row>
    <row r="14" spans="1:5" ht="12.75">
      <c r="A14" s="93">
        <v>2001</v>
      </c>
      <c r="B14" s="121">
        <v>3</v>
      </c>
      <c r="C14" s="44">
        <v>405691</v>
      </c>
      <c r="D14" s="44">
        <v>387886</v>
      </c>
      <c r="E14" s="44">
        <f t="shared" si="0"/>
        <v>793577</v>
      </c>
    </row>
    <row r="15" spans="1:5" ht="12.75">
      <c r="A15" s="93">
        <v>2000</v>
      </c>
      <c r="B15" s="121">
        <v>4</v>
      </c>
      <c r="C15" s="44">
        <v>414231</v>
      </c>
      <c r="D15" s="44">
        <v>393525</v>
      </c>
      <c r="E15" s="44">
        <f t="shared" si="0"/>
        <v>807756</v>
      </c>
    </row>
    <row r="16" spans="1:5" ht="12.75">
      <c r="A16" s="93">
        <v>1999</v>
      </c>
      <c r="B16" s="121">
        <v>5</v>
      </c>
      <c r="C16" s="44">
        <v>399870</v>
      </c>
      <c r="D16" s="44">
        <v>379534</v>
      </c>
      <c r="E16" s="44">
        <f t="shared" si="0"/>
        <v>779404</v>
      </c>
    </row>
    <row r="17" spans="1:5" ht="12.75">
      <c r="A17" s="93">
        <v>1998</v>
      </c>
      <c r="B17" s="121">
        <v>6</v>
      </c>
      <c r="C17" s="44">
        <v>397801</v>
      </c>
      <c r="D17" s="44">
        <v>378498</v>
      </c>
      <c r="E17" s="44">
        <f t="shared" si="0"/>
        <v>776299</v>
      </c>
    </row>
    <row r="18" spans="1:5" ht="12.75">
      <c r="A18" s="93">
        <v>1997</v>
      </c>
      <c r="B18" s="121">
        <v>7</v>
      </c>
      <c r="C18" s="44">
        <v>392599</v>
      </c>
      <c r="D18" s="44">
        <v>371154</v>
      </c>
      <c r="E18" s="44">
        <f t="shared" si="0"/>
        <v>763753</v>
      </c>
    </row>
    <row r="19" spans="1:5" ht="12.75">
      <c r="A19" s="93">
        <v>1996</v>
      </c>
      <c r="B19" s="121">
        <v>8</v>
      </c>
      <c r="C19" s="44">
        <v>397393</v>
      </c>
      <c r="D19" s="44">
        <v>377248</v>
      </c>
      <c r="E19" s="44">
        <f t="shared" si="0"/>
        <v>774641</v>
      </c>
    </row>
    <row r="20" spans="1:5" ht="12.75">
      <c r="A20" s="93">
        <v>1995</v>
      </c>
      <c r="B20" s="121">
        <v>9</v>
      </c>
      <c r="C20" s="44">
        <v>392792</v>
      </c>
      <c r="D20" s="44">
        <v>374568</v>
      </c>
      <c r="E20" s="44">
        <f t="shared" si="0"/>
        <v>767360</v>
      </c>
    </row>
    <row r="21" spans="1:5" ht="12.75">
      <c r="A21" s="93">
        <v>1994</v>
      </c>
      <c r="B21" s="121">
        <v>10</v>
      </c>
      <c r="C21" s="44">
        <v>384567</v>
      </c>
      <c r="D21" s="44">
        <v>367290</v>
      </c>
      <c r="E21" s="44">
        <f t="shared" si="0"/>
        <v>751857</v>
      </c>
    </row>
    <row r="22" spans="1:5" ht="12.75">
      <c r="A22" s="93">
        <v>1993</v>
      </c>
      <c r="B22" s="121">
        <v>11</v>
      </c>
      <c r="C22" s="44">
        <v>384868</v>
      </c>
      <c r="D22" s="44">
        <v>367073</v>
      </c>
      <c r="E22" s="44">
        <f t="shared" si="0"/>
        <v>751941</v>
      </c>
    </row>
    <row r="23" spans="1:5" ht="12.75">
      <c r="A23" s="93">
        <v>1992</v>
      </c>
      <c r="B23" s="121">
        <v>12</v>
      </c>
      <c r="C23" s="44">
        <v>403595</v>
      </c>
      <c r="D23" s="44">
        <v>384401</v>
      </c>
      <c r="E23" s="44">
        <f t="shared" si="0"/>
        <v>787996</v>
      </c>
    </row>
    <row r="24" spans="1:5" ht="12.75">
      <c r="A24" s="93">
        <v>1991</v>
      </c>
      <c r="B24" s="121">
        <v>13</v>
      </c>
      <c r="C24" s="44">
        <v>409950</v>
      </c>
      <c r="D24" s="44">
        <v>391308</v>
      </c>
      <c r="E24" s="44">
        <f t="shared" si="0"/>
        <v>801258</v>
      </c>
    </row>
    <row r="25" spans="1:5" ht="12.75">
      <c r="A25" s="93">
        <v>1990</v>
      </c>
      <c r="B25" s="121">
        <v>14</v>
      </c>
      <c r="C25" s="44">
        <v>418616</v>
      </c>
      <c r="D25" s="44">
        <v>397540</v>
      </c>
      <c r="E25" s="44">
        <f t="shared" si="0"/>
        <v>816156</v>
      </c>
    </row>
    <row r="26" spans="1:5" ht="12.75">
      <c r="A26" s="93">
        <v>1989</v>
      </c>
      <c r="B26" s="121">
        <v>15</v>
      </c>
      <c r="C26" s="44">
        <v>421801</v>
      </c>
      <c r="D26" s="44">
        <v>404835</v>
      </c>
      <c r="E26" s="44">
        <f t="shared" si="0"/>
        <v>826636</v>
      </c>
    </row>
    <row r="27" spans="1:5" ht="12.75">
      <c r="A27" s="93">
        <v>1988</v>
      </c>
      <c r="B27" s="121">
        <v>16</v>
      </c>
      <c r="C27" s="44">
        <v>426452</v>
      </c>
      <c r="D27" s="44">
        <v>407750</v>
      </c>
      <c r="E27" s="44">
        <f t="shared" si="0"/>
        <v>834202</v>
      </c>
    </row>
    <row r="28" spans="1:5" ht="12.75">
      <c r="A28" s="93">
        <v>1987</v>
      </c>
      <c r="B28" s="121">
        <v>17</v>
      </c>
      <c r="C28" s="44">
        <v>422917</v>
      </c>
      <c r="D28" s="44">
        <v>406458</v>
      </c>
      <c r="E28" s="44">
        <f t="shared" si="0"/>
        <v>829375</v>
      </c>
    </row>
    <row r="29" spans="1:5" ht="12.75">
      <c r="A29" s="93">
        <v>1986</v>
      </c>
      <c r="B29" s="121">
        <v>18</v>
      </c>
      <c r="C29" s="44">
        <v>426580</v>
      </c>
      <c r="D29" s="44">
        <v>412162</v>
      </c>
      <c r="E29" s="44">
        <f t="shared" si="0"/>
        <v>838742</v>
      </c>
    </row>
    <row r="30" spans="1:5" ht="12.75">
      <c r="A30" s="93">
        <v>1985</v>
      </c>
      <c r="B30" s="121">
        <v>19</v>
      </c>
      <c r="C30" s="44">
        <v>416874</v>
      </c>
      <c r="D30" s="44">
        <v>406240</v>
      </c>
      <c r="E30" s="44">
        <f t="shared" si="0"/>
        <v>823114</v>
      </c>
    </row>
    <row r="31" spans="1:5" ht="12.75">
      <c r="A31" s="93">
        <v>1984</v>
      </c>
      <c r="B31" s="121">
        <v>20</v>
      </c>
      <c r="C31" s="44">
        <v>403541</v>
      </c>
      <c r="D31" s="44">
        <v>396038</v>
      </c>
      <c r="E31" s="44">
        <f t="shared" si="0"/>
        <v>799579</v>
      </c>
    </row>
    <row r="32" spans="1:5" ht="12.75">
      <c r="A32" s="93">
        <v>1983</v>
      </c>
      <c r="B32" s="121">
        <v>21</v>
      </c>
      <c r="C32" s="44">
        <v>389290</v>
      </c>
      <c r="D32" s="44">
        <v>388452</v>
      </c>
      <c r="E32" s="44">
        <f t="shared" si="0"/>
        <v>777742</v>
      </c>
    </row>
    <row r="33" spans="1:5" ht="12.75">
      <c r="A33" s="93">
        <v>1982</v>
      </c>
      <c r="B33" s="121">
        <v>22</v>
      </c>
      <c r="C33" s="44">
        <v>408721</v>
      </c>
      <c r="D33" s="44">
        <v>408864</v>
      </c>
      <c r="E33" s="44">
        <f t="shared" si="0"/>
        <v>817585</v>
      </c>
    </row>
    <row r="34" spans="1:5" ht="12.75">
      <c r="A34" s="93">
        <v>1981</v>
      </c>
      <c r="B34" s="121">
        <v>23</v>
      </c>
      <c r="C34" s="44">
        <v>407689</v>
      </c>
      <c r="D34" s="44">
        <v>411692</v>
      </c>
      <c r="E34" s="44">
        <f t="shared" si="0"/>
        <v>819381</v>
      </c>
    </row>
    <row r="35" spans="1:5" ht="12.75">
      <c r="A35" s="93">
        <v>1980</v>
      </c>
      <c r="B35" s="121">
        <v>24</v>
      </c>
      <c r="C35" s="44">
        <v>407835</v>
      </c>
      <c r="D35" s="44">
        <v>415017</v>
      </c>
      <c r="E35" s="44">
        <f t="shared" si="0"/>
        <v>822852</v>
      </c>
    </row>
    <row r="36" spans="1:5" ht="12.75">
      <c r="A36" s="93">
        <v>1979</v>
      </c>
      <c r="B36" s="121">
        <v>25</v>
      </c>
      <c r="C36" s="44">
        <v>383475</v>
      </c>
      <c r="D36" s="44">
        <v>390168</v>
      </c>
      <c r="E36" s="44">
        <f t="shared" si="0"/>
        <v>773643</v>
      </c>
    </row>
    <row r="37" spans="1:5" ht="12.75">
      <c r="A37" s="93">
        <v>1978</v>
      </c>
      <c r="B37" s="121">
        <v>26</v>
      </c>
      <c r="C37" s="44">
        <v>375970</v>
      </c>
      <c r="D37" s="44">
        <v>380908</v>
      </c>
      <c r="E37" s="44">
        <f t="shared" si="0"/>
        <v>756878</v>
      </c>
    </row>
    <row r="38" spans="1:5" ht="12.75">
      <c r="A38" s="93">
        <v>1977</v>
      </c>
      <c r="B38" s="121">
        <v>27</v>
      </c>
      <c r="C38" s="44">
        <v>382051</v>
      </c>
      <c r="D38" s="44">
        <v>385221</v>
      </c>
      <c r="E38" s="44">
        <f t="shared" si="0"/>
        <v>767272</v>
      </c>
    </row>
    <row r="39" spans="1:5" ht="12.75">
      <c r="A39" s="93">
        <v>1976</v>
      </c>
      <c r="B39" s="121">
        <v>28</v>
      </c>
      <c r="C39" s="44">
        <v>372551</v>
      </c>
      <c r="D39" s="44">
        <v>377496</v>
      </c>
      <c r="E39" s="44">
        <f t="shared" si="0"/>
        <v>750047</v>
      </c>
    </row>
    <row r="40" spans="1:5" ht="12.75">
      <c r="A40" s="93">
        <v>1975</v>
      </c>
      <c r="B40" s="121">
        <v>29</v>
      </c>
      <c r="C40" s="44">
        <v>384837</v>
      </c>
      <c r="D40" s="44">
        <v>390035</v>
      </c>
      <c r="E40" s="44">
        <f t="shared" si="0"/>
        <v>774872</v>
      </c>
    </row>
    <row r="41" spans="1:5" ht="12.75">
      <c r="A41" s="93">
        <v>1974</v>
      </c>
      <c r="B41" s="121">
        <v>30</v>
      </c>
      <c r="C41" s="44">
        <v>410053</v>
      </c>
      <c r="D41" s="44">
        <v>415419</v>
      </c>
      <c r="E41" s="44">
        <f t="shared" si="0"/>
        <v>825472</v>
      </c>
    </row>
    <row r="42" spans="1:5" ht="12.75">
      <c r="A42" s="93">
        <v>1973</v>
      </c>
      <c r="B42" s="121">
        <v>31</v>
      </c>
      <c r="C42" s="44">
        <v>437084</v>
      </c>
      <c r="D42" s="44">
        <v>443530</v>
      </c>
      <c r="E42" s="44">
        <f t="shared" si="0"/>
        <v>880614</v>
      </c>
    </row>
    <row r="43" spans="1:5" ht="12.75">
      <c r="A43" s="93">
        <v>1972</v>
      </c>
      <c r="B43" s="121">
        <v>32</v>
      </c>
      <c r="C43" s="44">
        <v>450947</v>
      </c>
      <c r="D43" s="44">
        <v>456223</v>
      </c>
      <c r="E43" s="44">
        <f t="shared" si="0"/>
        <v>907170</v>
      </c>
    </row>
    <row r="44" spans="1:5" ht="12.75">
      <c r="A44" s="93">
        <v>1971</v>
      </c>
      <c r="B44" s="121">
        <v>33</v>
      </c>
      <c r="C44" s="44">
        <v>450783</v>
      </c>
      <c r="D44" s="44">
        <v>455842</v>
      </c>
      <c r="E44" s="44">
        <f t="shared" si="0"/>
        <v>906625</v>
      </c>
    </row>
    <row r="45" spans="1:5" ht="12.75">
      <c r="A45" s="93">
        <v>1970</v>
      </c>
      <c r="B45" s="121">
        <v>34</v>
      </c>
      <c r="C45" s="44">
        <v>444232</v>
      </c>
      <c r="D45" s="44">
        <v>448220</v>
      </c>
      <c r="E45" s="44">
        <f t="shared" si="0"/>
        <v>892452</v>
      </c>
    </row>
    <row r="46" spans="1:5" ht="12.75">
      <c r="A46" s="93">
        <v>1969</v>
      </c>
      <c r="B46" s="121">
        <v>35</v>
      </c>
      <c r="C46" s="44">
        <v>439263</v>
      </c>
      <c r="D46" s="44">
        <v>445542</v>
      </c>
      <c r="E46" s="44">
        <f t="shared" si="0"/>
        <v>884805</v>
      </c>
    </row>
    <row r="47" spans="1:5" ht="12.75">
      <c r="A47" s="93">
        <v>1968</v>
      </c>
      <c r="B47" s="121">
        <v>36</v>
      </c>
      <c r="C47" s="44">
        <v>438041</v>
      </c>
      <c r="D47" s="44">
        <v>445296</v>
      </c>
      <c r="E47" s="44">
        <f t="shared" si="0"/>
        <v>883337</v>
      </c>
    </row>
    <row r="48" spans="1:5" ht="12.75">
      <c r="A48" s="93">
        <v>1967</v>
      </c>
      <c r="B48" s="121">
        <v>37</v>
      </c>
      <c r="C48" s="44">
        <v>438193</v>
      </c>
      <c r="D48" s="44">
        <v>446555</v>
      </c>
      <c r="E48" s="44">
        <f t="shared" si="0"/>
        <v>884748</v>
      </c>
    </row>
    <row r="49" spans="1:5" ht="12.75">
      <c r="A49" s="93">
        <v>1966</v>
      </c>
      <c r="B49" s="121">
        <v>38</v>
      </c>
      <c r="C49" s="44">
        <v>451044</v>
      </c>
      <c r="D49" s="44">
        <v>460506</v>
      </c>
      <c r="E49" s="44">
        <f t="shared" si="0"/>
        <v>911550</v>
      </c>
    </row>
    <row r="50" spans="1:5" ht="12.75">
      <c r="A50" s="93">
        <v>1965</v>
      </c>
      <c r="B50" s="121">
        <v>39</v>
      </c>
      <c r="C50" s="44">
        <v>450322</v>
      </c>
      <c r="D50" s="44">
        <v>461338</v>
      </c>
      <c r="E50" s="44">
        <f t="shared" si="0"/>
        <v>911660</v>
      </c>
    </row>
    <row r="51" spans="1:5" ht="12.75">
      <c r="A51" s="93">
        <v>1964</v>
      </c>
      <c r="B51" s="121">
        <v>40</v>
      </c>
      <c r="C51" s="44">
        <v>457076</v>
      </c>
      <c r="D51" s="44">
        <v>469206</v>
      </c>
      <c r="E51" s="44">
        <f t="shared" si="0"/>
        <v>926282</v>
      </c>
    </row>
    <row r="52" spans="1:5" ht="12.75">
      <c r="A52" s="93">
        <v>1963</v>
      </c>
      <c r="B52" s="121">
        <v>41</v>
      </c>
      <c r="C52" s="44">
        <v>451939</v>
      </c>
      <c r="D52" s="44">
        <v>466663</v>
      </c>
      <c r="E52" s="44">
        <f t="shared" si="0"/>
        <v>918602</v>
      </c>
    </row>
    <row r="53" spans="1:5" ht="12.75">
      <c r="A53" s="93">
        <v>1962</v>
      </c>
      <c r="B53" s="121">
        <v>42</v>
      </c>
      <c r="C53" s="44">
        <v>438061</v>
      </c>
      <c r="D53" s="44">
        <v>451548</v>
      </c>
      <c r="E53" s="44">
        <f t="shared" si="0"/>
        <v>889609</v>
      </c>
    </row>
    <row r="54" spans="1:5" ht="12.75">
      <c r="A54" s="93">
        <v>1961</v>
      </c>
      <c r="B54" s="121">
        <v>43</v>
      </c>
      <c r="C54" s="44">
        <v>441069</v>
      </c>
      <c r="D54" s="44">
        <v>453443</v>
      </c>
      <c r="E54" s="44">
        <f t="shared" si="0"/>
        <v>894512</v>
      </c>
    </row>
    <row r="55" spans="1:5" ht="12.75">
      <c r="A55" s="93">
        <v>1960</v>
      </c>
      <c r="B55" s="121">
        <v>44</v>
      </c>
      <c r="C55" s="44">
        <v>438515</v>
      </c>
      <c r="D55" s="44">
        <v>452201</v>
      </c>
      <c r="E55" s="44">
        <f t="shared" si="0"/>
        <v>890716</v>
      </c>
    </row>
    <row r="56" spans="1:5" ht="12.75">
      <c r="A56" s="93">
        <v>1959</v>
      </c>
      <c r="B56" s="121">
        <v>45</v>
      </c>
      <c r="C56" s="44">
        <v>435395</v>
      </c>
      <c r="D56" s="44">
        <v>452638</v>
      </c>
      <c r="E56" s="44">
        <f t="shared" si="0"/>
        <v>888033</v>
      </c>
    </row>
    <row r="57" spans="1:5" ht="12.75">
      <c r="A57" s="93">
        <v>1958</v>
      </c>
      <c r="B57" s="121">
        <v>46</v>
      </c>
      <c r="C57" s="44">
        <v>425185</v>
      </c>
      <c r="D57" s="44">
        <v>443273</v>
      </c>
      <c r="E57" s="44">
        <f t="shared" si="0"/>
        <v>868458</v>
      </c>
    </row>
    <row r="58" spans="1:5" ht="12.75">
      <c r="A58" s="93">
        <v>1957</v>
      </c>
      <c r="B58" s="121">
        <v>47</v>
      </c>
      <c r="C58" s="44">
        <v>426685</v>
      </c>
      <c r="D58" s="44">
        <v>442891</v>
      </c>
      <c r="E58" s="44">
        <f t="shared" si="0"/>
        <v>869576</v>
      </c>
    </row>
    <row r="59" spans="1:5" ht="12.75">
      <c r="A59" s="93">
        <v>1956</v>
      </c>
      <c r="B59" s="121">
        <v>48</v>
      </c>
      <c r="C59" s="44">
        <v>422362</v>
      </c>
      <c r="D59" s="44">
        <v>441411</v>
      </c>
      <c r="E59" s="44">
        <f t="shared" si="0"/>
        <v>863773</v>
      </c>
    </row>
    <row r="60" spans="1:5" ht="12.75">
      <c r="A60" s="93">
        <v>1955</v>
      </c>
      <c r="B60" s="121">
        <v>49</v>
      </c>
      <c r="C60" s="44">
        <v>418519</v>
      </c>
      <c r="D60" s="44">
        <v>439224</v>
      </c>
      <c r="E60" s="44">
        <f t="shared" si="0"/>
        <v>857743</v>
      </c>
    </row>
    <row r="61" spans="1:5" ht="12.75">
      <c r="A61" s="93">
        <v>1954</v>
      </c>
      <c r="B61" s="121">
        <v>50</v>
      </c>
      <c r="C61" s="44">
        <v>421112</v>
      </c>
      <c r="D61" s="44">
        <v>438557</v>
      </c>
      <c r="E61" s="44">
        <f t="shared" si="0"/>
        <v>859669</v>
      </c>
    </row>
    <row r="62" spans="1:5" ht="12.75">
      <c r="A62" s="93">
        <v>1953</v>
      </c>
      <c r="B62" s="121">
        <v>51</v>
      </c>
      <c r="C62" s="44">
        <v>413440</v>
      </c>
      <c r="D62" s="44">
        <v>431993</v>
      </c>
      <c r="E62" s="44">
        <f t="shared" si="0"/>
        <v>845433</v>
      </c>
    </row>
    <row r="63" spans="1:5" ht="12.75">
      <c r="A63" s="93">
        <v>1952</v>
      </c>
      <c r="B63" s="121">
        <v>52</v>
      </c>
      <c r="C63" s="44">
        <v>422301</v>
      </c>
      <c r="D63" s="44">
        <v>439151</v>
      </c>
      <c r="E63" s="44">
        <f t="shared" si="0"/>
        <v>861452</v>
      </c>
    </row>
    <row r="64" spans="1:5" ht="12.75">
      <c r="A64" s="93">
        <v>1951</v>
      </c>
      <c r="B64" s="121">
        <v>53</v>
      </c>
      <c r="C64" s="44">
        <v>414078</v>
      </c>
      <c r="D64" s="44">
        <v>428352</v>
      </c>
      <c r="E64" s="44">
        <f t="shared" si="0"/>
        <v>842430</v>
      </c>
    </row>
    <row r="65" spans="1:5" ht="12.75">
      <c r="A65" s="93">
        <v>1950</v>
      </c>
      <c r="B65" s="121">
        <v>54</v>
      </c>
      <c r="C65" s="44">
        <v>431543</v>
      </c>
      <c r="D65" s="44">
        <v>444190</v>
      </c>
      <c r="E65" s="44">
        <f t="shared" si="0"/>
        <v>875733</v>
      </c>
    </row>
    <row r="66" spans="1:5" ht="12.75">
      <c r="A66" s="93">
        <v>1949</v>
      </c>
      <c r="B66" s="121">
        <v>55</v>
      </c>
      <c r="C66" s="44">
        <v>425663</v>
      </c>
      <c r="D66" s="44">
        <v>439356</v>
      </c>
      <c r="E66" s="44">
        <f t="shared" si="0"/>
        <v>865019</v>
      </c>
    </row>
    <row r="67" spans="1:5" ht="12.75">
      <c r="A67" s="93">
        <v>1948</v>
      </c>
      <c r="B67" s="121">
        <v>56</v>
      </c>
      <c r="C67" s="44">
        <v>427218</v>
      </c>
      <c r="D67" s="44">
        <v>437231</v>
      </c>
      <c r="E67" s="44">
        <f t="shared" si="0"/>
        <v>864449</v>
      </c>
    </row>
    <row r="68" spans="1:5" ht="12.75">
      <c r="A68" s="93">
        <v>1947</v>
      </c>
      <c r="B68" s="121">
        <v>57</v>
      </c>
      <c r="C68" s="44">
        <v>419272</v>
      </c>
      <c r="D68" s="44">
        <v>431436</v>
      </c>
      <c r="E68" s="44">
        <f t="shared" si="0"/>
        <v>850708</v>
      </c>
    </row>
    <row r="69" spans="1:5" ht="12.75">
      <c r="A69" s="93">
        <v>1946</v>
      </c>
      <c r="B69" s="121">
        <v>58</v>
      </c>
      <c r="C69" s="44">
        <v>397068</v>
      </c>
      <c r="D69" s="44">
        <v>411081</v>
      </c>
      <c r="E69" s="44">
        <f t="shared" si="0"/>
        <v>808149</v>
      </c>
    </row>
    <row r="70" spans="1:5" ht="12.75">
      <c r="A70" s="93">
        <v>1945</v>
      </c>
      <c r="B70" s="121">
        <v>59</v>
      </c>
      <c r="C70" s="44">
        <v>301110</v>
      </c>
      <c r="D70" s="44">
        <v>312216</v>
      </c>
      <c r="E70" s="44">
        <f t="shared" si="0"/>
        <v>613326</v>
      </c>
    </row>
    <row r="71" spans="1:5" ht="12.75">
      <c r="A71" s="93">
        <v>1944</v>
      </c>
      <c r="B71" s="121">
        <v>60</v>
      </c>
      <c r="C71" s="44">
        <v>294660</v>
      </c>
      <c r="D71" s="44">
        <v>309012</v>
      </c>
      <c r="E71" s="44">
        <f t="shared" si="0"/>
        <v>603672</v>
      </c>
    </row>
    <row r="72" spans="1:5" ht="12.75">
      <c r="A72" s="93">
        <v>1943</v>
      </c>
      <c r="B72" s="121">
        <v>61</v>
      </c>
      <c r="C72" s="44">
        <v>286788</v>
      </c>
      <c r="D72" s="44">
        <v>300581</v>
      </c>
      <c r="E72" s="44">
        <f t="shared" si="0"/>
        <v>587369</v>
      </c>
    </row>
    <row r="73" spans="1:5" ht="12.75">
      <c r="A73" s="93">
        <v>1942</v>
      </c>
      <c r="B73" s="121">
        <v>62</v>
      </c>
      <c r="C73" s="44">
        <v>268077</v>
      </c>
      <c r="D73" s="44">
        <v>281824</v>
      </c>
      <c r="E73" s="44">
        <f t="shared" si="0"/>
        <v>549901</v>
      </c>
    </row>
    <row r="74" spans="1:5" ht="12.75">
      <c r="A74" s="93">
        <v>1941</v>
      </c>
      <c r="B74" s="121">
        <v>63</v>
      </c>
      <c r="C74" s="44">
        <v>237561</v>
      </c>
      <c r="D74" s="44">
        <v>253849</v>
      </c>
      <c r="E74" s="44">
        <f t="shared" si="0"/>
        <v>491410</v>
      </c>
    </row>
    <row r="75" spans="1:5" ht="12.75">
      <c r="A75" s="93">
        <v>1940</v>
      </c>
      <c r="B75" s="121">
        <v>64</v>
      </c>
      <c r="C75" s="44">
        <v>246236</v>
      </c>
      <c r="D75" s="44">
        <v>267304</v>
      </c>
      <c r="E75" s="44">
        <f t="shared" si="0"/>
        <v>513540</v>
      </c>
    </row>
    <row r="76" spans="1:5" ht="12.75">
      <c r="A76" s="93">
        <v>1939</v>
      </c>
      <c r="B76" s="121">
        <v>65</v>
      </c>
      <c r="C76" s="44">
        <v>256004</v>
      </c>
      <c r="D76" s="44">
        <v>285019</v>
      </c>
      <c r="E76" s="44">
        <f aca="true" t="shared" si="1" ref="E76:E111">C76+D76</f>
        <v>541023</v>
      </c>
    </row>
    <row r="77" spans="1:5" ht="12.75">
      <c r="A77" s="93">
        <v>1938</v>
      </c>
      <c r="B77" s="121">
        <v>66</v>
      </c>
      <c r="C77" s="44">
        <v>249640</v>
      </c>
      <c r="D77" s="44">
        <v>282402</v>
      </c>
      <c r="E77" s="44">
        <f t="shared" si="1"/>
        <v>532042</v>
      </c>
    </row>
    <row r="78" spans="1:5" ht="12.75">
      <c r="A78" s="93">
        <v>1937</v>
      </c>
      <c r="B78" s="121">
        <v>67</v>
      </c>
      <c r="C78" s="44">
        <v>245669</v>
      </c>
      <c r="D78" s="44">
        <v>281521</v>
      </c>
      <c r="E78" s="44">
        <f t="shared" si="1"/>
        <v>527190</v>
      </c>
    </row>
    <row r="79" spans="1:5" ht="12.75">
      <c r="A79" s="93">
        <v>1936</v>
      </c>
      <c r="B79" s="121">
        <v>68</v>
      </c>
      <c r="C79" s="44">
        <v>244876</v>
      </c>
      <c r="D79" s="44">
        <v>286418</v>
      </c>
      <c r="E79" s="44">
        <f t="shared" si="1"/>
        <v>531294</v>
      </c>
    </row>
    <row r="80" spans="1:5" ht="12.75">
      <c r="A80" s="93">
        <v>1935</v>
      </c>
      <c r="B80" s="121">
        <v>69</v>
      </c>
      <c r="C80" s="44">
        <v>236534</v>
      </c>
      <c r="D80" s="44">
        <v>284813</v>
      </c>
      <c r="E80" s="44">
        <f t="shared" si="1"/>
        <v>521347</v>
      </c>
    </row>
    <row r="81" spans="1:5" ht="12.75">
      <c r="A81" s="93">
        <v>1934</v>
      </c>
      <c r="B81" s="121">
        <v>70</v>
      </c>
      <c r="C81" s="44">
        <v>238031</v>
      </c>
      <c r="D81" s="44">
        <v>291716</v>
      </c>
      <c r="E81" s="44">
        <f t="shared" si="1"/>
        <v>529747</v>
      </c>
    </row>
    <row r="82" spans="1:5" ht="12.75">
      <c r="A82" s="93">
        <v>1933</v>
      </c>
      <c r="B82" s="121">
        <v>71</v>
      </c>
      <c r="C82" s="44">
        <v>228327</v>
      </c>
      <c r="D82" s="44">
        <v>284772</v>
      </c>
      <c r="E82" s="44">
        <f t="shared" si="1"/>
        <v>513099</v>
      </c>
    </row>
    <row r="83" spans="1:5" ht="12.75">
      <c r="A83" s="93">
        <v>1932</v>
      </c>
      <c r="B83" s="121">
        <v>72</v>
      </c>
      <c r="C83" s="44">
        <v>230595</v>
      </c>
      <c r="D83" s="44">
        <v>295570</v>
      </c>
      <c r="E83" s="44">
        <f t="shared" si="1"/>
        <v>526165</v>
      </c>
    </row>
    <row r="84" spans="1:5" ht="12.75">
      <c r="A84" s="93">
        <v>1931</v>
      </c>
      <c r="B84" s="121">
        <v>73</v>
      </c>
      <c r="C84" s="44">
        <v>220240</v>
      </c>
      <c r="D84" s="44">
        <v>289483</v>
      </c>
      <c r="E84" s="44">
        <f t="shared" si="1"/>
        <v>509723</v>
      </c>
    </row>
    <row r="85" spans="1:5" ht="12.75">
      <c r="A85" s="93">
        <v>1930</v>
      </c>
      <c r="B85" s="121">
        <v>74</v>
      </c>
      <c r="C85" s="44">
        <v>215569</v>
      </c>
      <c r="D85" s="44">
        <v>291310</v>
      </c>
      <c r="E85" s="44">
        <f t="shared" si="1"/>
        <v>506879</v>
      </c>
    </row>
    <row r="86" spans="1:5" ht="12.75">
      <c r="A86" s="93">
        <v>1929</v>
      </c>
      <c r="B86" s="121">
        <v>75</v>
      </c>
      <c r="C86" s="44">
        <v>198252</v>
      </c>
      <c r="D86" s="44">
        <v>273248</v>
      </c>
      <c r="E86" s="44">
        <f t="shared" si="1"/>
        <v>471500</v>
      </c>
    </row>
    <row r="87" spans="1:5" ht="12.75">
      <c r="A87" s="93">
        <v>1928</v>
      </c>
      <c r="B87" s="121">
        <v>76</v>
      </c>
      <c r="C87" s="44">
        <v>189022</v>
      </c>
      <c r="D87" s="44">
        <v>270348</v>
      </c>
      <c r="E87" s="44">
        <f t="shared" si="1"/>
        <v>459370</v>
      </c>
    </row>
    <row r="88" spans="1:5" ht="12.75">
      <c r="A88" s="93">
        <v>1927</v>
      </c>
      <c r="B88" s="121">
        <v>77</v>
      </c>
      <c r="C88" s="44">
        <v>176371</v>
      </c>
      <c r="D88" s="44">
        <v>260556</v>
      </c>
      <c r="E88" s="44">
        <f t="shared" si="1"/>
        <v>436927</v>
      </c>
    </row>
    <row r="89" spans="1:5" ht="12.75">
      <c r="A89" s="93">
        <v>1926</v>
      </c>
      <c r="B89" s="121">
        <v>78</v>
      </c>
      <c r="C89" s="44">
        <v>167831</v>
      </c>
      <c r="D89" s="44">
        <v>255643</v>
      </c>
      <c r="E89" s="44">
        <f t="shared" si="1"/>
        <v>423474</v>
      </c>
    </row>
    <row r="90" spans="1:5" ht="12.75">
      <c r="A90" s="93">
        <v>1925</v>
      </c>
      <c r="B90" s="121">
        <v>79</v>
      </c>
      <c r="C90" s="44">
        <v>156621</v>
      </c>
      <c r="D90" s="44">
        <v>247705</v>
      </c>
      <c r="E90" s="44">
        <f t="shared" si="1"/>
        <v>404326</v>
      </c>
    </row>
    <row r="91" spans="1:5" ht="12.75">
      <c r="A91" s="93">
        <v>1924</v>
      </c>
      <c r="B91" s="121">
        <v>80</v>
      </c>
      <c r="C91" s="44">
        <v>142263</v>
      </c>
      <c r="D91" s="44">
        <v>235276</v>
      </c>
      <c r="E91" s="44">
        <f t="shared" si="1"/>
        <v>377539</v>
      </c>
    </row>
    <row r="92" spans="1:5" ht="12.75">
      <c r="A92" s="93">
        <v>1923</v>
      </c>
      <c r="B92" s="121">
        <v>81</v>
      </c>
      <c r="C92" s="44">
        <v>133121</v>
      </c>
      <c r="D92" s="44">
        <v>226917</v>
      </c>
      <c r="E92" s="44">
        <f t="shared" si="1"/>
        <v>360038</v>
      </c>
    </row>
    <row r="93" spans="1:5" ht="12.75">
      <c r="A93" s="93">
        <v>1922</v>
      </c>
      <c r="B93" s="121">
        <v>82</v>
      </c>
      <c r="C93" s="44">
        <v>122388</v>
      </c>
      <c r="D93" s="44">
        <v>216487</v>
      </c>
      <c r="E93" s="44">
        <f t="shared" si="1"/>
        <v>338875</v>
      </c>
    </row>
    <row r="94" spans="1:5" ht="12.75">
      <c r="A94" s="93">
        <v>1921</v>
      </c>
      <c r="B94" s="121">
        <v>83</v>
      </c>
      <c r="C94" s="44">
        <v>114744</v>
      </c>
      <c r="D94" s="44">
        <v>210002</v>
      </c>
      <c r="E94" s="44">
        <f t="shared" si="1"/>
        <v>324746</v>
      </c>
    </row>
    <row r="95" spans="1:5" ht="12.75">
      <c r="A95" s="93">
        <v>1920</v>
      </c>
      <c r="B95" s="121">
        <v>84</v>
      </c>
      <c r="C95" s="44">
        <v>105210</v>
      </c>
      <c r="D95" s="44">
        <v>198107</v>
      </c>
      <c r="E95" s="44">
        <f t="shared" si="1"/>
        <v>303317</v>
      </c>
    </row>
    <row r="96" spans="1:5" ht="12.75">
      <c r="A96" s="93">
        <v>1919</v>
      </c>
      <c r="B96" s="121">
        <v>85</v>
      </c>
      <c r="C96" s="44">
        <v>55875</v>
      </c>
      <c r="D96" s="44">
        <v>111369</v>
      </c>
      <c r="E96" s="44">
        <f t="shared" si="1"/>
        <v>167244</v>
      </c>
    </row>
    <row r="97" spans="1:5" ht="12.75">
      <c r="A97" s="93">
        <v>1918</v>
      </c>
      <c r="B97" s="121">
        <v>86</v>
      </c>
      <c r="C97" s="44">
        <v>42006</v>
      </c>
      <c r="D97" s="44">
        <v>90004</v>
      </c>
      <c r="E97" s="44">
        <f t="shared" si="1"/>
        <v>132010</v>
      </c>
    </row>
    <row r="98" spans="1:5" ht="12.75">
      <c r="A98" s="93">
        <v>1917</v>
      </c>
      <c r="B98" s="121">
        <v>87</v>
      </c>
      <c r="C98" s="44">
        <v>32042</v>
      </c>
      <c r="D98" s="44">
        <v>73402</v>
      </c>
      <c r="E98" s="44">
        <f t="shared" si="1"/>
        <v>105444</v>
      </c>
    </row>
    <row r="99" spans="1:5" ht="12.75">
      <c r="A99" s="93">
        <v>1916</v>
      </c>
      <c r="B99" s="121">
        <v>88</v>
      </c>
      <c r="C99" s="44">
        <v>25687</v>
      </c>
      <c r="D99" s="44">
        <v>60906</v>
      </c>
      <c r="E99" s="44">
        <f t="shared" si="1"/>
        <v>86593</v>
      </c>
    </row>
    <row r="100" spans="1:5" ht="12.75">
      <c r="A100" s="93">
        <v>1915</v>
      </c>
      <c r="B100" s="121">
        <v>89</v>
      </c>
      <c r="C100" s="44">
        <v>25542</v>
      </c>
      <c r="D100" s="44">
        <v>65697</v>
      </c>
      <c r="E100" s="44">
        <f t="shared" si="1"/>
        <v>91239</v>
      </c>
    </row>
    <row r="101" spans="1:5" ht="12.75">
      <c r="A101" s="93">
        <v>1914</v>
      </c>
      <c r="B101" s="121">
        <v>90</v>
      </c>
      <c r="C101" s="44">
        <v>31530</v>
      </c>
      <c r="D101" s="44">
        <v>87455</v>
      </c>
      <c r="E101" s="44">
        <f t="shared" si="1"/>
        <v>118985</v>
      </c>
    </row>
    <row r="102" spans="1:5" ht="12.75">
      <c r="A102" s="93">
        <v>1913</v>
      </c>
      <c r="B102" s="121">
        <v>91</v>
      </c>
      <c r="C102" s="44">
        <v>25474</v>
      </c>
      <c r="D102" s="44">
        <v>72626</v>
      </c>
      <c r="E102" s="44">
        <f t="shared" si="1"/>
        <v>98100</v>
      </c>
    </row>
    <row r="103" spans="1:5" ht="12.75">
      <c r="A103" s="93">
        <v>1912</v>
      </c>
      <c r="B103" s="121">
        <v>92</v>
      </c>
      <c r="C103" s="44">
        <v>19477</v>
      </c>
      <c r="D103" s="44">
        <v>60397</v>
      </c>
      <c r="E103" s="44">
        <f t="shared" si="1"/>
        <v>79874</v>
      </c>
    </row>
    <row r="104" spans="1:5" ht="12.75">
      <c r="A104" s="93">
        <v>1911</v>
      </c>
      <c r="B104" s="121">
        <v>93</v>
      </c>
      <c r="C104" s="44">
        <v>13640</v>
      </c>
      <c r="D104" s="44">
        <v>45578</v>
      </c>
      <c r="E104" s="44">
        <f t="shared" si="1"/>
        <v>59218</v>
      </c>
    </row>
    <row r="105" spans="1:5" ht="12.75">
      <c r="A105" s="93">
        <v>1910</v>
      </c>
      <c r="B105" s="121">
        <v>94</v>
      </c>
      <c r="C105" s="44">
        <v>10264</v>
      </c>
      <c r="D105" s="44">
        <v>37244</v>
      </c>
      <c r="E105" s="44">
        <f t="shared" si="1"/>
        <v>47508</v>
      </c>
    </row>
    <row r="106" spans="1:5" ht="12.75">
      <c r="A106" s="93">
        <v>1909</v>
      </c>
      <c r="B106" s="121">
        <v>95</v>
      </c>
      <c r="C106" s="44">
        <v>6826</v>
      </c>
      <c r="D106" s="44">
        <v>27514</v>
      </c>
      <c r="E106" s="44">
        <f t="shared" si="1"/>
        <v>34340</v>
      </c>
    </row>
    <row r="107" spans="1:5" ht="12.75">
      <c r="A107" s="93">
        <v>1908</v>
      </c>
      <c r="B107" s="121">
        <v>96</v>
      </c>
      <c r="C107" s="44">
        <v>4697</v>
      </c>
      <c r="D107" s="44">
        <v>20193</v>
      </c>
      <c r="E107" s="44">
        <f t="shared" si="1"/>
        <v>24890</v>
      </c>
    </row>
    <row r="108" spans="1:5" ht="12.75">
      <c r="A108" s="93">
        <v>1907</v>
      </c>
      <c r="B108" s="121">
        <v>97</v>
      </c>
      <c r="C108" s="44">
        <v>3066</v>
      </c>
      <c r="D108" s="44">
        <v>13859</v>
      </c>
      <c r="E108" s="44">
        <f t="shared" si="1"/>
        <v>16925</v>
      </c>
    </row>
    <row r="109" spans="1:5" ht="12.75">
      <c r="A109" s="93">
        <v>1906</v>
      </c>
      <c r="B109" s="121">
        <v>98</v>
      </c>
      <c r="C109" s="44">
        <v>2191</v>
      </c>
      <c r="D109" s="44">
        <v>9755</v>
      </c>
      <c r="E109" s="44">
        <f t="shared" si="1"/>
        <v>11946</v>
      </c>
    </row>
    <row r="110" spans="1:5" ht="12.75">
      <c r="A110" s="93">
        <v>1905</v>
      </c>
      <c r="B110" s="121">
        <v>99</v>
      </c>
      <c r="C110" s="44">
        <v>1344</v>
      </c>
      <c r="D110" s="44">
        <v>6369</v>
      </c>
      <c r="E110" s="44">
        <f t="shared" si="1"/>
        <v>7713</v>
      </c>
    </row>
    <row r="111" spans="1:8" ht="12.75">
      <c r="A111" s="93" t="s">
        <v>120</v>
      </c>
      <c r="B111" s="122" t="s">
        <v>49</v>
      </c>
      <c r="C111" s="44">
        <v>2103</v>
      </c>
      <c r="D111" s="44">
        <v>11079</v>
      </c>
      <c r="E111" s="44">
        <f t="shared" si="1"/>
        <v>13182</v>
      </c>
      <c r="G111" s="44"/>
      <c r="H111" s="44"/>
    </row>
    <row r="112" spans="1:5" ht="12.75">
      <c r="A112" t="s">
        <v>121</v>
      </c>
      <c r="C112" s="44">
        <f>SUM(C11:C111)</f>
        <v>30365592</v>
      </c>
      <c r="D112" s="44">
        <f>SUM(D11:D111)</f>
        <v>32364945</v>
      </c>
      <c r="E112" s="44">
        <f>SUM(E11:E111)</f>
        <v>62730537</v>
      </c>
    </row>
    <row r="113" spans="3:4" ht="12.75">
      <c r="C113" s="44"/>
      <c r="D113" s="44"/>
    </row>
    <row r="114" spans="3:4" ht="12.75">
      <c r="C114" s="44"/>
      <c r="D114" s="44"/>
    </row>
    <row r="115" spans="3:4" ht="12.75">
      <c r="C115" s="44"/>
      <c r="D115" s="44"/>
    </row>
    <row r="116" spans="3:4" ht="12.75">
      <c r="C116" s="44"/>
      <c r="D116" s="44"/>
    </row>
    <row r="117" spans="3:4" ht="12.75">
      <c r="C117" s="44"/>
      <c r="D117" s="44"/>
    </row>
    <row r="118" spans="3:4" ht="12.75">
      <c r="C118" s="44"/>
      <c r="D118" s="44"/>
    </row>
    <row r="119" spans="3:4" ht="12.75">
      <c r="C119" s="44"/>
      <c r="D119" s="44"/>
    </row>
    <row r="120" spans="3:4" ht="12.75">
      <c r="C120" s="44"/>
      <c r="D120" s="44"/>
    </row>
    <row r="121" spans="3:4" ht="12.75">
      <c r="C121" s="44"/>
      <c r="D121" s="44"/>
    </row>
    <row r="122" spans="3:4" ht="12.75">
      <c r="C122" s="44"/>
      <c r="D122" s="44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">
    <outlinePr summaryBelow="0" summaryRight="0"/>
  </sheetPr>
  <dimension ref="A1:N72"/>
  <sheetViews>
    <sheetView showOutlineSymbols="0" zoomScaleSheetLayoutView="5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11.421875" defaultRowHeight="12.75"/>
  <cols>
    <col min="1" max="1" width="11.7109375" style="50" customWidth="1"/>
    <col min="2" max="2" width="9.28125" style="50" bestFit="1" customWidth="1"/>
    <col min="3" max="3" width="8.140625" style="50" bestFit="1" customWidth="1"/>
    <col min="4" max="4" width="6.7109375" style="50" customWidth="1"/>
    <col min="5" max="5" width="7.421875" style="50" bestFit="1" customWidth="1"/>
    <col min="6" max="6" width="6.7109375" style="50" customWidth="1"/>
    <col min="7" max="7" width="7.421875" style="50" bestFit="1" customWidth="1"/>
    <col min="8" max="8" width="6.7109375" style="50" customWidth="1"/>
    <col min="9" max="9" width="8.140625" style="50" bestFit="1" customWidth="1"/>
    <col min="10" max="10" width="6.7109375" style="50" customWidth="1"/>
    <col min="11" max="11" width="7.421875" style="50" bestFit="1" customWidth="1"/>
    <col min="12" max="12" width="6.7109375" style="50" customWidth="1"/>
    <col min="13" max="13" width="7.421875" style="50" bestFit="1" customWidth="1"/>
    <col min="14" max="14" width="6.7109375" style="50" customWidth="1"/>
    <col min="15" max="16384" width="11.421875" style="51" customWidth="1"/>
  </cols>
  <sheetData>
    <row r="1" ht="15">
      <c r="A1" s="49" t="s">
        <v>125</v>
      </c>
    </row>
    <row r="2" spans="1:14" ht="15" customHeight="1">
      <c r="A2" s="50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2.75">
      <c r="A4" s="54"/>
      <c r="B4" s="54"/>
      <c r="C4" s="55"/>
      <c r="D4" s="55"/>
      <c r="E4" s="55"/>
      <c r="F4" s="55"/>
      <c r="G4" s="55"/>
      <c r="H4" s="56"/>
      <c r="I4" s="55"/>
      <c r="J4" s="57"/>
      <c r="K4" s="52"/>
      <c r="L4" s="52"/>
      <c r="M4" s="52"/>
      <c r="N4" s="56"/>
    </row>
    <row r="5" spans="1:14" ht="12.75">
      <c r="A5" s="58"/>
      <c r="B5" s="59" t="s">
        <v>38</v>
      </c>
      <c r="C5" s="60" t="s">
        <v>39</v>
      </c>
      <c r="D5" s="60"/>
      <c r="E5" s="60"/>
      <c r="F5" s="60"/>
      <c r="G5" s="60"/>
      <c r="H5" s="61"/>
      <c r="I5" s="60" t="s">
        <v>40</v>
      </c>
      <c r="J5" s="60"/>
      <c r="K5" s="60"/>
      <c r="L5" s="60"/>
      <c r="M5" s="60"/>
      <c r="N5" s="61"/>
    </row>
    <row r="6" spans="1:14" ht="12.75">
      <c r="A6" s="58"/>
      <c r="B6" s="62"/>
      <c r="C6" s="63"/>
      <c r="D6" s="63"/>
      <c r="E6" s="63"/>
      <c r="F6" s="63"/>
      <c r="G6" s="63"/>
      <c r="H6" s="64"/>
      <c r="I6" s="63"/>
      <c r="J6" s="63"/>
      <c r="K6" s="63"/>
      <c r="L6" s="63"/>
      <c r="M6" s="63"/>
      <c r="N6" s="64"/>
    </row>
    <row r="7" spans="1:14" ht="12.75">
      <c r="A7" s="59" t="s">
        <v>0</v>
      </c>
      <c r="B7" s="59" t="s">
        <v>52</v>
      </c>
      <c r="C7" s="60"/>
      <c r="D7" s="60"/>
      <c r="E7" s="65"/>
      <c r="F7" s="66"/>
      <c r="G7" s="60"/>
      <c r="H7" s="60"/>
      <c r="I7" s="65"/>
      <c r="J7" s="61"/>
      <c r="K7" s="60"/>
      <c r="L7" s="66"/>
      <c r="M7" s="60"/>
      <c r="N7" s="61"/>
    </row>
    <row r="8" spans="1:14" ht="12.75">
      <c r="A8" s="62"/>
      <c r="B8" s="62"/>
      <c r="C8" s="60" t="s">
        <v>53</v>
      </c>
      <c r="D8" s="60"/>
      <c r="E8" s="67" t="s">
        <v>54</v>
      </c>
      <c r="F8" s="61"/>
      <c r="G8" s="60" t="s">
        <v>55</v>
      </c>
      <c r="H8" s="60"/>
      <c r="I8" s="67" t="s">
        <v>53</v>
      </c>
      <c r="J8" s="61"/>
      <c r="K8" s="60" t="s">
        <v>56</v>
      </c>
      <c r="L8" s="61"/>
      <c r="M8" s="60" t="s">
        <v>57</v>
      </c>
      <c r="N8" s="61"/>
    </row>
    <row r="9" spans="1:14" ht="12.75">
      <c r="A9" s="59"/>
      <c r="B9" s="59" t="s">
        <v>58</v>
      </c>
      <c r="C9" s="63"/>
      <c r="D9" s="63"/>
      <c r="E9" s="68"/>
      <c r="F9" s="64"/>
      <c r="G9" s="63"/>
      <c r="H9" s="63"/>
      <c r="I9" s="68"/>
      <c r="J9" s="64"/>
      <c r="K9" s="63"/>
      <c r="L9" s="64"/>
      <c r="M9" s="63"/>
      <c r="N9" s="64"/>
    </row>
    <row r="10" spans="1:14" ht="12.75">
      <c r="A10" s="59"/>
      <c r="B10" s="59"/>
      <c r="C10" s="60"/>
      <c r="D10" s="69"/>
      <c r="E10" s="60"/>
      <c r="F10" s="69"/>
      <c r="G10" s="60"/>
      <c r="H10" s="69"/>
      <c r="I10" s="60"/>
      <c r="J10" s="69"/>
      <c r="K10" s="60"/>
      <c r="L10" s="69"/>
      <c r="M10" s="60"/>
      <c r="N10" s="69"/>
    </row>
    <row r="11" spans="1:14" ht="12.75">
      <c r="A11" s="58"/>
      <c r="B11" s="62"/>
      <c r="C11" s="70" t="s">
        <v>59</v>
      </c>
      <c r="D11" s="59" t="s">
        <v>60</v>
      </c>
      <c r="E11" s="70" t="s">
        <v>59</v>
      </c>
      <c r="F11" s="59" t="s">
        <v>60</v>
      </c>
      <c r="G11" s="70" t="s">
        <v>59</v>
      </c>
      <c r="H11" s="59" t="s">
        <v>60</v>
      </c>
      <c r="I11" s="70" t="s">
        <v>59</v>
      </c>
      <c r="J11" s="59" t="s">
        <v>60</v>
      </c>
      <c r="K11" s="70" t="s">
        <v>59</v>
      </c>
      <c r="L11" s="59" t="s">
        <v>60</v>
      </c>
      <c r="M11" s="70" t="s">
        <v>59</v>
      </c>
      <c r="N11" s="59" t="s">
        <v>60</v>
      </c>
    </row>
    <row r="12" spans="1:14" ht="12.75">
      <c r="A12" s="71"/>
      <c r="B12" s="72"/>
      <c r="C12" s="73"/>
      <c r="D12" s="72"/>
      <c r="E12" s="73"/>
      <c r="F12" s="72"/>
      <c r="G12" s="73"/>
      <c r="H12" s="72"/>
      <c r="I12" s="73"/>
      <c r="J12" s="72"/>
      <c r="K12" s="73"/>
      <c r="L12" s="72"/>
      <c r="M12" s="73"/>
      <c r="N12" s="72"/>
    </row>
    <row r="13" spans="1:14" ht="12.75">
      <c r="A13" s="74"/>
      <c r="B13" s="75"/>
      <c r="C13" s="75"/>
      <c r="D13" s="76"/>
      <c r="E13" s="77"/>
      <c r="F13" s="76"/>
      <c r="G13" s="77"/>
      <c r="I13" s="77"/>
      <c r="J13" s="76"/>
      <c r="K13" s="77"/>
      <c r="L13" s="76"/>
      <c r="M13" s="77"/>
      <c r="N13" s="76"/>
    </row>
    <row r="14" spans="1:14" ht="12.75">
      <c r="A14" s="74" t="s">
        <v>61</v>
      </c>
      <c r="B14" s="78">
        <v>260866</v>
      </c>
      <c r="C14" s="78">
        <v>214717</v>
      </c>
      <c r="D14" s="79">
        <v>82.3</v>
      </c>
      <c r="E14" s="78">
        <v>4346</v>
      </c>
      <c r="F14" s="79">
        <v>1.7</v>
      </c>
      <c r="G14" s="78">
        <v>41803</v>
      </c>
      <c r="H14" s="79">
        <v>16</v>
      </c>
      <c r="I14" s="78">
        <v>218331</v>
      </c>
      <c r="J14" s="79">
        <v>83.7</v>
      </c>
      <c r="K14" s="78">
        <v>3968</v>
      </c>
      <c r="L14" s="79">
        <v>1.5</v>
      </c>
      <c r="M14" s="78">
        <v>38567</v>
      </c>
      <c r="N14" s="79">
        <v>14.8</v>
      </c>
    </row>
    <row r="15" spans="1:14" ht="12.75">
      <c r="A15" s="74" t="s">
        <v>62</v>
      </c>
      <c r="B15" s="78">
        <v>261813</v>
      </c>
      <c r="C15" s="78" t="s">
        <v>63</v>
      </c>
      <c r="D15" s="79" t="s">
        <v>63</v>
      </c>
      <c r="E15" s="78" t="s">
        <v>63</v>
      </c>
      <c r="F15" s="79" t="s">
        <v>63</v>
      </c>
      <c r="G15" s="78" t="s">
        <v>63</v>
      </c>
      <c r="H15" s="79" t="s">
        <v>63</v>
      </c>
      <c r="I15" s="78" t="s">
        <v>63</v>
      </c>
      <c r="J15" s="79" t="s">
        <v>63</v>
      </c>
      <c r="K15" s="78" t="s">
        <v>63</v>
      </c>
      <c r="L15" s="79" t="s">
        <v>63</v>
      </c>
      <c r="M15" s="78" t="s">
        <v>63</v>
      </c>
      <c r="N15" s="79" t="s">
        <v>63</v>
      </c>
    </row>
    <row r="16" spans="1:14" ht="12.75">
      <c r="A16" s="74" t="s">
        <v>64</v>
      </c>
      <c r="B16" s="78">
        <v>287144</v>
      </c>
      <c r="C16" s="78">
        <v>233786</v>
      </c>
      <c r="D16" s="79">
        <v>81.4</v>
      </c>
      <c r="E16" s="78">
        <v>4361</v>
      </c>
      <c r="F16" s="79">
        <v>1.5</v>
      </c>
      <c r="G16" s="78">
        <v>48997</v>
      </c>
      <c r="H16" s="79">
        <v>17.1</v>
      </c>
      <c r="I16" s="78">
        <v>237176</v>
      </c>
      <c r="J16" s="79">
        <v>82.6</v>
      </c>
      <c r="K16" s="78">
        <v>4028</v>
      </c>
      <c r="L16" s="79">
        <v>1.4</v>
      </c>
      <c r="M16" s="78">
        <v>45940</v>
      </c>
      <c r="N16" s="79">
        <v>16</v>
      </c>
    </row>
    <row r="17" spans="1:14" ht="12.75">
      <c r="A17" s="74" t="s">
        <v>65</v>
      </c>
      <c r="B17" s="78">
        <v>291163</v>
      </c>
      <c r="C17" s="78">
        <v>237056</v>
      </c>
      <c r="D17" s="79">
        <v>81.4</v>
      </c>
      <c r="E17" s="78">
        <v>4452</v>
      </c>
      <c r="F17" s="79">
        <v>1.5</v>
      </c>
      <c r="G17" s="78">
        <v>49655</v>
      </c>
      <c r="H17" s="79">
        <v>17.1</v>
      </c>
      <c r="I17" s="78">
        <v>240964</v>
      </c>
      <c r="J17" s="79">
        <v>82.8</v>
      </c>
      <c r="K17" s="78">
        <v>4180</v>
      </c>
      <c r="L17" s="79">
        <v>1.4</v>
      </c>
      <c r="M17" s="78">
        <v>46019</v>
      </c>
      <c r="N17" s="79">
        <v>15.8</v>
      </c>
    </row>
    <row r="18" spans="1:14" ht="12.75">
      <c r="A18" s="74" t="s">
        <v>66</v>
      </c>
      <c r="B18" s="78">
        <v>278525</v>
      </c>
      <c r="C18" s="78">
        <v>227757</v>
      </c>
      <c r="D18" s="79">
        <v>81.8</v>
      </c>
      <c r="E18" s="78">
        <v>4004</v>
      </c>
      <c r="F18" s="79">
        <v>1.4</v>
      </c>
      <c r="G18" s="78">
        <v>46764</v>
      </c>
      <c r="H18" s="79">
        <v>16.8</v>
      </c>
      <c r="I18" s="78">
        <v>231203</v>
      </c>
      <c r="J18" s="79">
        <v>83</v>
      </c>
      <c r="K18" s="78">
        <v>3710</v>
      </c>
      <c r="L18" s="79">
        <v>1.3</v>
      </c>
      <c r="M18" s="78">
        <v>43612</v>
      </c>
      <c r="N18" s="79">
        <v>15.7</v>
      </c>
    </row>
    <row r="19" spans="1:14" ht="12.75">
      <c r="A19" s="74" t="s">
        <v>67</v>
      </c>
      <c r="B19" s="78">
        <v>293544</v>
      </c>
      <c r="C19" s="78">
        <v>240655</v>
      </c>
      <c r="D19" s="79">
        <v>81.9</v>
      </c>
      <c r="E19" s="78">
        <v>4282</v>
      </c>
      <c r="F19" s="79">
        <v>1.5</v>
      </c>
      <c r="G19" s="78">
        <v>48607</v>
      </c>
      <c r="H19" s="79">
        <v>16.6</v>
      </c>
      <c r="I19" s="78">
        <v>244253</v>
      </c>
      <c r="J19" s="79">
        <v>83.2</v>
      </c>
      <c r="K19" s="78">
        <v>3860</v>
      </c>
      <c r="L19" s="79">
        <v>1.3</v>
      </c>
      <c r="M19" s="78">
        <v>45431</v>
      </c>
      <c r="N19" s="79">
        <v>15.5</v>
      </c>
    </row>
    <row r="20" spans="1:14" ht="12.75">
      <c r="A20" s="74" t="s">
        <v>68</v>
      </c>
      <c r="B20" s="78">
        <v>305234</v>
      </c>
      <c r="C20" s="78">
        <v>248648</v>
      </c>
      <c r="D20" s="79">
        <v>81.4</v>
      </c>
      <c r="E20" s="78">
        <v>4430</v>
      </c>
      <c r="F20" s="79">
        <v>1.5</v>
      </c>
      <c r="G20" s="78">
        <v>52156</v>
      </c>
      <c r="H20" s="79">
        <v>17.1</v>
      </c>
      <c r="I20" s="78">
        <v>252075</v>
      </c>
      <c r="J20" s="79">
        <v>82.5</v>
      </c>
      <c r="K20" s="78">
        <v>4132</v>
      </c>
      <c r="L20" s="79">
        <v>1.4</v>
      </c>
      <c r="M20" s="78">
        <v>49027</v>
      </c>
      <c r="N20" s="79">
        <v>16.1</v>
      </c>
    </row>
    <row r="21" spans="1:14" ht="12.75">
      <c r="A21" s="74" t="s">
        <v>69</v>
      </c>
      <c r="B21" s="78">
        <v>295720</v>
      </c>
      <c r="C21" s="78">
        <v>243492</v>
      </c>
      <c r="D21" s="79">
        <v>82.3</v>
      </c>
      <c r="E21" s="78">
        <v>4039</v>
      </c>
      <c r="F21" s="79">
        <v>1.4</v>
      </c>
      <c r="G21" s="78">
        <v>48189</v>
      </c>
      <c r="H21" s="79">
        <v>16.3</v>
      </c>
      <c r="I21" s="78">
        <v>246802</v>
      </c>
      <c r="J21" s="79">
        <v>83.4</v>
      </c>
      <c r="K21" s="78">
        <v>3794</v>
      </c>
      <c r="L21" s="79">
        <v>1.3</v>
      </c>
      <c r="M21" s="78">
        <v>45124</v>
      </c>
      <c r="N21" s="79">
        <v>15.3</v>
      </c>
    </row>
    <row r="22" spans="1:14" ht="12.75">
      <c r="A22" s="74" t="s">
        <v>70</v>
      </c>
      <c r="B22" s="78">
        <v>286169</v>
      </c>
      <c r="C22" s="78">
        <v>234111</v>
      </c>
      <c r="D22" s="79">
        <v>81.8</v>
      </c>
      <c r="E22" s="78">
        <v>4101</v>
      </c>
      <c r="F22" s="79">
        <v>1.4</v>
      </c>
      <c r="G22" s="78">
        <v>47957</v>
      </c>
      <c r="H22" s="79">
        <v>16.8</v>
      </c>
      <c r="I22" s="78">
        <v>237117</v>
      </c>
      <c r="J22" s="79">
        <v>82.9</v>
      </c>
      <c r="K22" s="78">
        <v>4020</v>
      </c>
      <c r="L22" s="79">
        <v>1.4</v>
      </c>
      <c r="M22" s="78">
        <v>45032</v>
      </c>
      <c r="N22" s="79">
        <v>15.7</v>
      </c>
    </row>
    <row r="23" spans="1:14" ht="12.75">
      <c r="A23" s="74" t="s">
        <v>71</v>
      </c>
      <c r="B23" s="78">
        <v>282756</v>
      </c>
      <c r="C23" s="78">
        <v>230305</v>
      </c>
      <c r="D23" s="79">
        <v>81.4</v>
      </c>
      <c r="E23" s="78">
        <v>4202</v>
      </c>
      <c r="F23" s="79">
        <v>1.5</v>
      </c>
      <c r="G23" s="78">
        <v>48249</v>
      </c>
      <c r="H23" s="79">
        <v>17.1</v>
      </c>
      <c r="I23" s="78">
        <v>233420</v>
      </c>
      <c r="J23" s="79">
        <v>82.6</v>
      </c>
      <c r="K23" s="78">
        <v>3971</v>
      </c>
      <c r="L23" s="79">
        <v>1.4</v>
      </c>
      <c r="M23" s="78">
        <v>45365</v>
      </c>
      <c r="N23" s="79">
        <v>16</v>
      </c>
    </row>
    <row r="24" spans="1:14" ht="12.75">
      <c r="A24" s="74" t="s">
        <v>72</v>
      </c>
      <c r="B24" s="78">
        <v>278439</v>
      </c>
      <c r="C24" s="78">
        <v>224639</v>
      </c>
      <c r="D24" s="79">
        <v>80.7</v>
      </c>
      <c r="E24" s="78">
        <v>4453</v>
      </c>
      <c r="F24" s="79">
        <v>1.6</v>
      </c>
      <c r="G24" s="78">
        <v>49347</v>
      </c>
      <c r="H24" s="79">
        <v>17.7</v>
      </c>
      <c r="I24" s="78">
        <v>227859</v>
      </c>
      <c r="J24" s="79">
        <v>81.8</v>
      </c>
      <c r="K24" s="78">
        <v>4336</v>
      </c>
      <c r="L24" s="79">
        <v>1.6</v>
      </c>
      <c r="M24" s="78">
        <v>46244</v>
      </c>
      <c r="N24" s="79">
        <v>16.6</v>
      </c>
    </row>
    <row r="25" spans="1:14" ht="12.75">
      <c r="A25" s="74" t="s">
        <v>73</v>
      </c>
      <c r="B25" s="78">
        <v>283036</v>
      </c>
      <c r="C25" s="78">
        <v>225609</v>
      </c>
      <c r="D25" s="79">
        <v>79.7</v>
      </c>
      <c r="E25" s="78">
        <v>4251</v>
      </c>
      <c r="F25" s="79">
        <v>1.5</v>
      </c>
      <c r="G25" s="78">
        <v>53176</v>
      </c>
      <c r="H25" s="79">
        <v>18.8</v>
      </c>
      <c r="I25" s="78">
        <v>229084</v>
      </c>
      <c r="J25" s="79">
        <v>81</v>
      </c>
      <c r="K25" s="78">
        <v>4350</v>
      </c>
      <c r="L25" s="79">
        <v>1.5</v>
      </c>
      <c r="M25" s="78">
        <v>49602</v>
      </c>
      <c r="N25" s="79">
        <v>17.5</v>
      </c>
    </row>
    <row r="26" spans="1:14" ht="12.75">
      <c r="A26" s="74" t="s">
        <v>74</v>
      </c>
      <c r="B26" s="78">
        <v>273914</v>
      </c>
      <c r="C26" s="78">
        <v>217724</v>
      </c>
      <c r="D26" s="79">
        <v>79.5</v>
      </c>
      <c r="E26" s="78">
        <v>4096</v>
      </c>
      <c r="F26" s="79">
        <v>1.5</v>
      </c>
      <c r="G26" s="78">
        <v>52094</v>
      </c>
      <c r="H26" s="79">
        <v>19</v>
      </c>
      <c r="I26" s="78">
        <v>220883</v>
      </c>
      <c r="J26" s="79">
        <v>80.6</v>
      </c>
      <c r="K26" s="78">
        <v>4263</v>
      </c>
      <c r="L26" s="79">
        <v>1.6</v>
      </c>
      <c r="M26" s="78">
        <v>48768</v>
      </c>
      <c r="N26" s="79">
        <v>17.8</v>
      </c>
    </row>
    <row r="27" spans="1:14" ht="12.75">
      <c r="A27" s="74" t="s">
        <v>75</v>
      </c>
      <c r="B27" s="78">
        <v>273669</v>
      </c>
      <c r="C27" s="78">
        <v>217078</v>
      </c>
      <c r="D27" s="79">
        <v>79.3</v>
      </c>
      <c r="E27" s="78">
        <v>4117</v>
      </c>
      <c r="F27" s="79">
        <v>1.5</v>
      </c>
      <c r="G27" s="78">
        <v>52474</v>
      </c>
      <c r="H27" s="79">
        <v>19.2</v>
      </c>
      <c r="I27" s="78">
        <v>220387</v>
      </c>
      <c r="J27" s="79">
        <v>80.5</v>
      </c>
      <c r="K27" s="78">
        <v>3982</v>
      </c>
      <c r="L27" s="79">
        <v>1.5</v>
      </c>
      <c r="M27" s="78">
        <v>49300</v>
      </c>
      <c r="N27" s="79">
        <v>18</v>
      </c>
    </row>
    <row r="28" spans="1:14" ht="12.75">
      <c r="A28" s="74" t="s">
        <v>76</v>
      </c>
      <c r="B28" s="78">
        <v>265404</v>
      </c>
      <c r="C28" s="78">
        <v>210339</v>
      </c>
      <c r="D28" s="79">
        <v>79.3</v>
      </c>
      <c r="E28" s="78">
        <v>3780</v>
      </c>
      <c r="F28" s="79">
        <v>1.4</v>
      </c>
      <c r="G28" s="78">
        <v>51285</v>
      </c>
      <c r="H28" s="79">
        <v>19.3</v>
      </c>
      <c r="I28" s="78">
        <v>213799</v>
      </c>
      <c r="J28" s="79">
        <v>80.5</v>
      </c>
      <c r="K28" s="78">
        <v>3672</v>
      </c>
      <c r="L28" s="79">
        <v>1.4</v>
      </c>
      <c r="M28" s="78">
        <v>47933</v>
      </c>
      <c r="N28" s="79">
        <v>18.1</v>
      </c>
    </row>
    <row r="29" spans="1:14" ht="12.75">
      <c r="A29" s="74"/>
      <c r="B29" s="78"/>
      <c r="C29" s="78"/>
      <c r="D29" s="79"/>
      <c r="E29" s="78"/>
      <c r="F29" s="79"/>
      <c r="G29" s="78"/>
      <c r="H29" s="79"/>
      <c r="I29" s="78"/>
      <c r="J29" s="79"/>
      <c r="K29" s="78"/>
      <c r="L29" s="79"/>
      <c r="M29" s="78"/>
      <c r="N29" s="79"/>
    </row>
    <row r="30" spans="1:14" ht="12.75">
      <c r="A30" s="80"/>
      <c r="B30" s="81"/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</row>
    <row r="31" spans="1:14" ht="12.75">
      <c r="A31" s="83" t="s">
        <v>77</v>
      </c>
      <c r="B31" s="84"/>
      <c r="C31" s="84"/>
      <c r="D31" s="85"/>
      <c r="E31" s="84"/>
      <c r="F31" s="85"/>
      <c r="G31" s="84"/>
      <c r="H31" s="85"/>
      <c r="I31" s="84"/>
      <c r="J31" s="85"/>
      <c r="K31" s="84"/>
      <c r="L31" s="85"/>
      <c r="M31" s="84"/>
      <c r="N31" s="85"/>
    </row>
    <row r="32" spans="1:14" ht="12.75">
      <c r="A32" s="86" t="s">
        <v>78</v>
      </c>
      <c r="B32" s="86"/>
      <c r="C32" s="86"/>
      <c r="D32" s="86"/>
      <c r="E32" s="87"/>
      <c r="F32" s="86"/>
      <c r="G32" s="86"/>
      <c r="H32" s="88"/>
      <c r="I32" s="89"/>
      <c r="J32" s="89"/>
      <c r="K32" s="89"/>
      <c r="L32" s="89"/>
      <c r="M32" s="89"/>
      <c r="N32" s="89"/>
    </row>
    <row r="33" spans="1:14" ht="12.75">
      <c r="A33" s="86" t="s">
        <v>79</v>
      </c>
      <c r="B33" s="86"/>
      <c r="C33" s="86"/>
      <c r="D33" s="86"/>
      <c r="E33" s="87"/>
      <c r="F33" s="86"/>
      <c r="G33" s="86"/>
      <c r="H33" s="88"/>
      <c r="I33" s="89"/>
      <c r="J33" s="89"/>
      <c r="K33" s="89"/>
      <c r="L33" s="89"/>
      <c r="M33" s="89"/>
      <c r="N33" s="89"/>
    </row>
    <row r="34" spans="1:14" ht="12.75">
      <c r="A34" s="86" t="s">
        <v>80</v>
      </c>
      <c r="B34" s="86"/>
      <c r="C34" s="86"/>
      <c r="D34" s="86"/>
      <c r="E34" s="87"/>
      <c r="F34" s="86"/>
      <c r="G34" s="86"/>
      <c r="H34" s="88"/>
      <c r="I34" s="89"/>
      <c r="J34" s="89"/>
      <c r="K34" s="89"/>
      <c r="L34" s="89"/>
      <c r="M34" s="89"/>
      <c r="N34" s="89"/>
    </row>
    <row r="35" spans="1:8" ht="12.75">
      <c r="A35" s="86" t="s">
        <v>81</v>
      </c>
      <c r="B35" s="77"/>
      <c r="C35" s="77"/>
      <c r="D35" s="77"/>
      <c r="E35" s="75"/>
      <c r="F35" s="77"/>
      <c r="G35" s="77"/>
      <c r="H35" s="90"/>
    </row>
    <row r="36" spans="1:8" ht="12.75">
      <c r="A36" s="77"/>
      <c r="B36" s="77"/>
      <c r="C36" s="77"/>
      <c r="D36" s="77"/>
      <c r="E36" s="75"/>
      <c r="F36" s="77"/>
      <c r="G36" s="77"/>
      <c r="H36" s="90"/>
    </row>
    <row r="37" spans="1:8" ht="12.75">
      <c r="A37" s="77"/>
      <c r="B37" s="77"/>
      <c r="C37" s="77"/>
      <c r="D37" s="77"/>
      <c r="E37" s="75"/>
      <c r="F37" s="77"/>
      <c r="G37" s="77"/>
      <c r="H37" s="90"/>
    </row>
    <row r="38" spans="1:8" ht="12.75">
      <c r="A38" s="77"/>
      <c r="B38" s="77"/>
      <c r="C38" s="77"/>
      <c r="D38" s="77"/>
      <c r="E38" s="77"/>
      <c r="F38" s="77"/>
      <c r="G38" s="77"/>
      <c r="H38" s="90"/>
    </row>
    <row r="39" spans="1:8" ht="12.75">
      <c r="A39" s="77"/>
      <c r="B39" s="77"/>
      <c r="C39" s="77"/>
      <c r="D39" s="77"/>
      <c r="E39" s="77"/>
      <c r="F39" s="77"/>
      <c r="G39" s="77"/>
      <c r="H39" s="90"/>
    </row>
    <row r="40" spans="1:8" ht="12.75">
      <c r="A40" s="77"/>
      <c r="B40" s="77"/>
      <c r="C40" s="77"/>
      <c r="D40" s="77"/>
      <c r="E40" s="77"/>
      <c r="F40" s="77"/>
      <c r="G40" s="77"/>
      <c r="H40" s="90"/>
    </row>
    <row r="41" spans="1:8" ht="12.75">
      <c r="A41" s="77"/>
      <c r="B41" s="77"/>
      <c r="C41" s="77"/>
      <c r="D41" s="77"/>
      <c r="E41" s="77"/>
      <c r="F41" s="77"/>
      <c r="G41" s="77"/>
      <c r="H41" s="90"/>
    </row>
    <row r="42" spans="1:7" ht="12.75">
      <c r="A42" s="77"/>
      <c r="B42" s="77"/>
      <c r="C42" s="77"/>
      <c r="D42" s="77"/>
      <c r="E42" s="77"/>
      <c r="F42" s="77"/>
      <c r="G42" s="77"/>
    </row>
    <row r="43" spans="1:7" ht="12.75">
      <c r="A43" s="77"/>
      <c r="B43" s="77"/>
      <c r="C43" s="77"/>
      <c r="D43" s="77"/>
      <c r="E43" s="77"/>
      <c r="F43" s="77"/>
      <c r="G43" s="77"/>
    </row>
    <row r="44" spans="1:7" ht="12.75">
      <c r="A44" s="77"/>
      <c r="B44" s="77"/>
      <c r="C44" s="77"/>
      <c r="D44" s="77"/>
      <c r="E44" s="77"/>
      <c r="F44" s="77"/>
      <c r="G44" s="77"/>
    </row>
    <row r="45" spans="1:7" ht="12.75">
      <c r="A45" s="77"/>
      <c r="B45" s="77"/>
      <c r="C45" s="77"/>
      <c r="D45" s="77"/>
      <c r="E45" s="77"/>
      <c r="F45" s="77"/>
      <c r="G45" s="77"/>
    </row>
    <row r="46" spans="1:7" ht="12.75">
      <c r="A46" s="77"/>
      <c r="B46" s="77"/>
      <c r="C46" s="77"/>
      <c r="D46" s="77"/>
      <c r="E46" s="77"/>
      <c r="F46" s="77"/>
      <c r="G46" s="77"/>
    </row>
    <row r="47" spans="1:7" ht="12.75">
      <c r="A47" s="77"/>
      <c r="B47" s="77"/>
      <c r="C47" s="77"/>
      <c r="D47" s="77"/>
      <c r="E47" s="77"/>
      <c r="F47" s="77"/>
      <c r="G47" s="77"/>
    </row>
    <row r="48" spans="1:7" ht="12.75">
      <c r="A48" s="77"/>
      <c r="B48" s="77"/>
      <c r="C48" s="77"/>
      <c r="D48" s="77"/>
      <c r="E48" s="77"/>
      <c r="F48" s="77"/>
      <c r="G48" s="77"/>
    </row>
    <row r="49" spans="1:7" ht="12.75">
      <c r="A49" s="77"/>
      <c r="B49" s="77"/>
      <c r="C49" s="77"/>
      <c r="D49" s="77"/>
      <c r="E49" s="77"/>
      <c r="F49" s="77"/>
      <c r="G49" s="77"/>
    </row>
    <row r="50" spans="1:7" ht="12.75">
      <c r="A50" s="77"/>
      <c r="B50" s="77"/>
      <c r="C50" s="77"/>
      <c r="D50" s="77"/>
      <c r="E50" s="77"/>
      <c r="F50" s="77"/>
      <c r="G50" s="77"/>
    </row>
    <row r="51" spans="1:7" ht="12.75">
      <c r="A51" s="77"/>
      <c r="B51" s="77"/>
      <c r="C51" s="77"/>
      <c r="D51" s="77"/>
      <c r="E51" s="77"/>
      <c r="F51" s="77"/>
      <c r="G51" s="77"/>
    </row>
    <row r="52" spans="1:7" ht="12.75">
      <c r="A52" s="77"/>
      <c r="B52" s="77"/>
      <c r="C52" s="77"/>
      <c r="D52" s="77"/>
      <c r="E52" s="77"/>
      <c r="F52" s="77"/>
      <c r="G52" s="77"/>
    </row>
    <row r="53" spans="1:7" ht="12.75">
      <c r="A53" s="77"/>
      <c r="B53" s="77"/>
      <c r="C53" s="77"/>
      <c r="D53" s="77"/>
      <c r="E53" s="77"/>
      <c r="F53" s="77"/>
      <c r="G53" s="77"/>
    </row>
    <row r="54" spans="1:7" ht="12.75">
      <c r="A54" s="77"/>
      <c r="B54" s="77"/>
      <c r="C54" s="77"/>
      <c r="D54" s="77"/>
      <c r="E54" s="77"/>
      <c r="F54" s="77"/>
      <c r="G54" s="77"/>
    </row>
    <row r="55" spans="1:7" ht="12.75">
      <c r="A55" s="77"/>
      <c r="B55" s="77"/>
      <c r="C55" s="77"/>
      <c r="D55" s="77"/>
      <c r="E55" s="77"/>
      <c r="F55" s="77"/>
      <c r="G55" s="77"/>
    </row>
    <row r="56" spans="1:7" ht="12.75">
      <c r="A56" s="77"/>
      <c r="B56" s="77"/>
      <c r="C56" s="77"/>
      <c r="D56" s="77"/>
      <c r="E56" s="77"/>
      <c r="F56" s="77"/>
      <c r="G56" s="77"/>
    </row>
    <row r="57" spans="1:7" ht="12.75">
      <c r="A57" s="77"/>
      <c r="B57" s="77"/>
      <c r="C57" s="77"/>
      <c r="D57" s="77"/>
      <c r="E57" s="77"/>
      <c r="F57" s="77"/>
      <c r="G57" s="77"/>
    </row>
    <row r="58" spans="1:7" ht="12.75">
      <c r="A58" s="77"/>
      <c r="B58" s="77"/>
      <c r="C58" s="77"/>
      <c r="D58" s="77"/>
      <c r="E58" s="77"/>
      <c r="F58" s="77"/>
      <c r="G58" s="77"/>
    </row>
    <row r="59" spans="1:7" ht="12.75">
      <c r="A59" s="77"/>
      <c r="B59" s="77"/>
      <c r="C59" s="77"/>
      <c r="D59" s="77"/>
      <c r="E59" s="77"/>
      <c r="F59" s="77"/>
      <c r="G59" s="77"/>
    </row>
    <row r="60" spans="1:7" ht="12.75">
      <c r="A60" s="77"/>
      <c r="B60" s="77"/>
      <c r="C60" s="77"/>
      <c r="D60" s="77"/>
      <c r="E60" s="77"/>
      <c r="F60" s="77"/>
      <c r="G60" s="77"/>
    </row>
    <row r="61" spans="1:7" ht="12.75">
      <c r="A61" s="77"/>
      <c r="B61" s="77"/>
      <c r="C61" s="77"/>
      <c r="D61" s="77"/>
      <c r="E61" s="77"/>
      <c r="F61" s="77"/>
      <c r="G61" s="77"/>
    </row>
    <row r="62" spans="1:7" ht="12.75">
      <c r="A62" s="77"/>
      <c r="B62" s="77"/>
      <c r="C62" s="77"/>
      <c r="D62" s="77"/>
      <c r="E62" s="77"/>
      <c r="F62" s="77"/>
      <c r="G62" s="77"/>
    </row>
    <row r="63" spans="1:7" ht="12.75">
      <c r="A63" s="77"/>
      <c r="B63" s="77"/>
      <c r="C63" s="77"/>
      <c r="D63" s="77"/>
      <c r="E63" s="77"/>
      <c r="F63" s="77"/>
      <c r="G63" s="77"/>
    </row>
    <row r="64" spans="1:7" ht="12.75">
      <c r="A64" s="77"/>
      <c r="B64" s="77"/>
      <c r="C64" s="77"/>
      <c r="D64" s="77"/>
      <c r="E64" s="77"/>
      <c r="F64" s="77"/>
      <c r="G64" s="77"/>
    </row>
    <row r="65" spans="1:7" ht="12.75">
      <c r="A65" s="77"/>
      <c r="B65" s="77"/>
      <c r="C65" s="77"/>
      <c r="D65" s="77"/>
      <c r="E65" s="77"/>
      <c r="F65" s="77"/>
      <c r="G65" s="77"/>
    </row>
    <row r="66" spans="1:7" ht="12.75">
      <c r="A66" s="77"/>
      <c r="B66" s="77"/>
      <c r="C66" s="77"/>
      <c r="D66" s="77"/>
      <c r="E66" s="77"/>
      <c r="F66" s="77"/>
      <c r="G66" s="77"/>
    </row>
    <row r="67" spans="1:7" ht="12.75">
      <c r="A67" s="77"/>
      <c r="B67" s="77"/>
      <c r="C67" s="77"/>
      <c r="D67" s="77"/>
      <c r="E67" s="77"/>
      <c r="F67" s="77"/>
      <c r="G67" s="77"/>
    </row>
    <row r="68" spans="1:7" ht="12.75">
      <c r="A68" s="77"/>
      <c r="B68" s="77"/>
      <c r="C68" s="77"/>
      <c r="D68" s="77"/>
      <c r="E68" s="77"/>
      <c r="F68" s="77"/>
      <c r="G68" s="77"/>
    </row>
    <row r="69" spans="1:7" ht="12.75">
      <c r="A69" s="77"/>
      <c r="B69" s="77"/>
      <c r="C69" s="77"/>
      <c r="D69" s="77"/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</sheetData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"/>
  <dimension ref="A1:H31"/>
  <sheetViews>
    <sheetView workbookViewId="0" topLeftCell="A1">
      <selection activeCell="B2" sqref="B2"/>
    </sheetView>
  </sheetViews>
  <sheetFormatPr defaultColWidth="11.421875" defaultRowHeight="12.75"/>
  <cols>
    <col min="1" max="1" width="13.8515625" style="118" customWidth="1"/>
    <col min="2" max="4" width="13.7109375" style="118" customWidth="1"/>
    <col min="5" max="16384" width="11.421875" style="105" customWidth="1"/>
  </cols>
  <sheetData>
    <row r="1" spans="1:2" ht="12.75">
      <c r="A1" s="123" t="s">
        <v>124</v>
      </c>
      <c r="B1" s="123" t="s">
        <v>156</v>
      </c>
    </row>
    <row r="3" spans="1:4" ht="15" customHeight="1">
      <c r="A3" s="104" t="s">
        <v>102</v>
      </c>
      <c r="B3" s="104"/>
      <c r="C3" s="104"/>
      <c r="D3" s="104"/>
    </row>
    <row r="4" spans="1:4" ht="12.75">
      <c r="A4" s="106"/>
      <c r="B4" s="106"/>
      <c r="C4" s="106"/>
      <c r="D4" s="106"/>
    </row>
    <row r="5" spans="1:8" ht="12.75">
      <c r="A5" s="107"/>
      <c r="B5" s="107"/>
      <c r="C5" s="108"/>
      <c r="D5" s="107"/>
      <c r="F5" s="17" t="s">
        <v>95</v>
      </c>
      <c r="G5" s="3"/>
      <c r="H5" s="3"/>
    </row>
    <row r="6" spans="1:8" ht="12.75">
      <c r="A6" s="109"/>
      <c r="B6" s="109" t="s">
        <v>103</v>
      </c>
      <c r="C6" s="108" t="s">
        <v>95</v>
      </c>
      <c r="D6" s="109" t="s">
        <v>104</v>
      </c>
      <c r="F6" s="17"/>
      <c r="G6" s="3"/>
      <c r="H6" s="3"/>
    </row>
    <row r="7" spans="1:8" ht="51">
      <c r="A7" s="109" t="s">
        <v>105</v>
      </c>
      <c r="B7" s="109" t="s">
        <v>106</v>
      </c>
      <c r="C7" s="108" t="s">
        <v>107</v>
      </c>
      <c r="D7" s="109" t="s">
        <v>108</v>
      </c>
      <c r="F7" s="97" t="s">
        <v>96</v>
      </c>
      <c r="G7" s="98" t="s">
        <v>97</v>
      </c>
      <c r="H7" s="98" t="s">
        <v>98</v>
      </c>
    </row>
    <row r="8" spans="1:8" ht="12.75">
      <c r="A8" s="109" t="s">
        <v>109</v>
      </c>
      <c r="B8" s="109" t="s">
        <v>110</v>
      </c>
      <c r="C8" s="108"/>
      <c r="D8" s="109"/>
      <c r="F8" s="93">
        <v>1960</v>
      </c>
      <c r="G8" s="99">
        <v>30.2</v>
      </c>
      <c r="H8" s="100">
        <v>2.9</v>
      </c>
    </row>
    <row r="9" spans="1:8" ht="12.75">
      <c r="A9" s="109"/>
      <c r="B9" s="109" t="s">
        <v>111</v>
      </c>
      <c r="C9" s="108" t="s">
        <v>111</v>
      </c>
      <c r="D9" s="109" t="s">
        <v>112</v>
      </c>
      <c r="F9" s="93">
        <v>1970</v>
      </c>
      <c r="G9" s="100">
        <v>38.9</v>
      </c>
      <c r="H9" s="100">
        <v>3.3</v>
      </c>
    </row>
    <row r="10" spans="1:8" ht="12.75">
      <c r="A10" s="110"/>
      <c r="B10" s="111"/>
      <c r="C10" s="112"/>
      <c r="D10" s="111"/>
      <c r="F10" s="93">
        <v>1980</v>
      </c>
      <c r="G10" s="100">
        <v>81.2</v>
      </c>
      <c r="H10" s="100">
        <v>6.32</v>
      </c>
    </row>
    <row r="11" spans="1:8" ht="12.75">
      <c r="A11" s="113"/>
      <c r="B11" s="114"/>
      <c r="C11" s="114"/>
      <c r="D11" s="115"/>
      <c r="F11" s="93">
        <v>1990</v>
      </c>
      <c r="G11" s="100">
        <v>105.8</v>
      </c>
      <c r="H11" s="100">
        <v>8.4</v>
      </c>
    </row>
    <row r="12" spans="1:8" ht="12.75">
      <c r="A12" s="113" t="s">
        <v>62</v>
      </c>
      <c r="B12" s="114">
        <v>4141</v>
      </c>
      <c r="C12" s="114">
        <v>121946</v>
      </c>
      <c r="D12" s="115">
        <v>2.05</v>
      </c>
      <c r="F12" s="93">
        <v>2000</v>
      </c>
      <c r="G12" s="100">
        <v>114</v>
      </c>
      <c r="H12" s="100">
        <v>9.31</v>
      </c>
    </row>
    <row r="13" spans="1:8" ht="12.75">
      <c r="A13" s="113" t="s">
        <v>64</v>
      </c>
      <c r="B13" s="114">
        <v>5030</v>
      </c>
      <c r="C13" s="114">
        <v>119699</v>
      </c>
      <c r="D13" s="115">
        <v>2.01</v>
      </c>
      <c r="F13" s="93" t="s">
        <v>99</v>
      </c>
      <c r="G13" s="27">
        <v>131.316</v>
      </c>
      <c r="H13" s="100">
        <v>10.67</v>
      </c>
    </row>
    <row r="14" spans="1:8" ht="12.75">
      <c r="A14" s="113" t="s">
        <v>65</v>
      </c>
      <c r="B14" s="114">
        <v>5162</v>
      </c>
      <c r="C14" s="114">
        <v>118284</v>
      </c>
      <c r="D14" s="115">
        <v>1.98</v>
      </c>
      <c r="F14" s="93">
        <v>2008</v>
      </c>
      <c r="G14" s="27">
        <v>129.379</v>
      </c>
      <c r="H14" s="100">
        <v>10.58</v>
      </c>
    </row>
    <row r="15" spans="1:8" ht="12.75">
      <c r="A15" s="113" t="s">
        <v>66</v>
      </c>
      <c r="B15" s="114">
        <v>5124</v>
      </c>
      <c r="C15" s="114">
        <v>118884</v>
      </c>
      <c r="D15" s="115">
        <v>1.98</v>
      </c>
      <c r="F15" s="101" t="s">
        <v>100</v>
      </c>
      <c r="G15" s="18"/>
      <c r="H15" s="18"/>
    </row>
    <row r="16" spans="1:8" ht="12.75">
      <c r="A16" s="113" t="s">
        <v>67</v>
      </c>
      <c r="B16" s="114">
        <v>4250</v>
      </c>
      <c r="C16" s="114">
        <v>119549</v>
      </c>
      <c r="D16" s="115">
        <v>1.98</v>
      </c>
      <c r="F16" s="102" t="s">
        <v>23</v>
      </c>
      <c r="G16" s="18"/>
      <c r="H16" s="18"/>
    </row>
    <row r="17" spans="1:8" ht="12.75">
      <c r="A17" s="113" t="s">
        <v>68</v>
      </c>
      <c r="B17" s="114">
        <v>3906</v>
      </c>
      <c r="C17" s="114">
        <v>116723</v>
      </c>
      <c r="D17" s="115">
        <v>1.92</v>
      </c>
      <c r="F17" s="103" t="s">
        <v>101</v>
      </c>
      <c r="G17"/>
      <c r="H17"/>
    </row>
    <row r="18" spans="1:4" ht="12.75">
      <c r="A18" s="113" t="s">
        <v>69</v>
      </c>
      <c r="B18" s="114">
        <v>3370</v>
      </c>
      <c r="C18" s="114">
        <v>115388</v>
      </c>
      <c r="D18" s="115">
        <v>1.89</v>
      </c>
    </row>
    <row r="19" spans="1:4" ht="12.75">
      <c r="A19" s="113" t="s">
        <v>70</v>
      </c>
      <c r="B19" s="114">
        <v>3210</v>
      </c>
      <c r="C19" s="114">
        <v>118686</v>
      </c>
      <c r="D19" s="115">
        <v>1.93</v>
      </c>
    </row>
    <row r="20" spans="1:4" ht="12.75">
      <c r="A20" s="113" t="s">
        <v>71</v>
      </c>
      <c r="B20" s="114">
        <v>2880</v>
      </c>
      <c r="C20" s="114">
        <v>127966</v>
      </c>
      <c r="D20" s="115">
        <v>2.06</v>
      </c>
    </row>
    <row r="21" spans="1:4" ht="12.75">
      <c r="A21" s="113" t="s">
        <v>72</v>
      </c>
      <c r="B21" s="114">
        <v>3214</v>
      </c>
      <c r="C21" s="114">
        <v>134601</v>
      </c>
      <c r="D21" s="115">
        <v>2.16</v>
      </c>
    </row>
    <row r="22" spans="1:4" ht="12.75">
      <c r="A22" s="113" t="s">
        <v>73</v>
      </c>
      <c r="B22" s="114">
        <v>2917</v>
      </c>
      <c r="C22" s="114">
        <v>155253</v>
      </c>
      <c r="D22" s="115">
        <v>2.47</v>
      </c>
    </row>
    <row r="23" spans="1:4" ht="12.75">
      <c r="A23" s="113" t="s">
        <v>122</v>
      </c>
      <c r="B23" s="114"/>
      <c r="C23" s="114">
        <v>139147</v>
      </c>
      <c r="D23" s="115"/>
    </row>
    <row r="24" spans="1:4" ht="12.75">
      <c r="A24" s="113" t="s">
        <v>123</v>
      </c>
      <c r="B24" s="114"/>
      <c r="C24" s="114">
        <v>134477</v>
      </c>
      <c r="D24" s="115"/>
    </row>
    <row r="25" spans="1:4" ht="12.75">
      <c r="A25" s="116"/>
      <c r="B25" s="117"/>
      <c r="C25" s="117"/>
      <c r="D25" s="117"/>
    </row>
    <row r="27" ht="12.75">
      <c r="A27" s="118" t="s">
        <v>113</v>
      </c>
    </row>
    <row r="28" ht="12.75">
      <c r="A28" s="119" t="s">
        <v>114</v>
      </c>
    </row>
    <row r="29" ht="12.75">
      <c r="A29" s="118" t="s">
        <v>115</v>
      </c>
    </row>
    <row r="30" ht="12.75">
      <c r="A30" s="118" t="s">
        <v>116</v>
      </c>
    </row>
    <row r="31" ht="12.75">
      <c r="A31" s="119" t="s">
        <v>117</v>
      </c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3"/>
  <sheetViews>
    <sheetView zoomScaleSheetLayoutView="100" workbookViewId="0" topLeftCell="A1">
      <selection activeCell="H6" sqref="H6"/>
    </sheetView>
  </sheetViews>
  <sheetFormatPr defaultColWidth="11.421875" defaultRowHeight="15" customHeight="1"/>
  <cols>
    <col min="1" max="1" width="8.7109375" style="1" customWidth="1"/>
    <col min="2" max="2" width="13.57421875" style="1" customWidth="1"/>
    <col min="3" max="7" width="11.421875" style="1" customWidth="1"/>
  </cols>
  <sheetData>
    <row r="1" spans="1:7" s="3" customFormat="1" ht="12.75" customHeight="1">
      <c r="A1" s="333" t="s">
        <v>19</v>
      </c>
      <c r="B1" s="334"/>
      <c r="C1" s="334"/>
      <c r="D1" s="334"/>
      <c r="E1" s="334"/>
      <c r="F1" s="334"/>
      <c r="G1" s="334"/>
    </row>
    <row r="2" spans="1:7" s="1" customFormat="1" ht="12.75" customHeight="1">
      <c r="A2" s="335"/>
      <c r="B2" s="335"/>
      <c r="C2" s="335"/>
      <c r="D2" s="335"/>
      <c r="E2" s="335"/>
      <c r="F2" s="335"/>
      <c r="G2" s="335"/>
    </row>
    <row r="3" spans="1:9" s="1" customFormat="1" ht="38.25">
      <c r="A3" s="12" t="s">
        <v>0</v>
      </c>
      <c r="B3" s="20" t="s">
        <v>10</v>
      </c>
      <c r="C3" s="20" t="s">
        <v>11</v>
      </c>
      <c r="D3" s="20" t="s">
        <v>12</v>
      </c>
      <c r="E3" s="20" t="s">
        <v>13</v>
      </c>
      <c r="F3" s="20" t="s">
        <v>14</v>
      </c>
      <c r="G3" s="12" t="s">
        <v>20</v>
      </c>
      <c r="H3" s="23" t="s">
        <v>24</v>
      </c>
      <c r="I3" s="23" t="s">
        <v>25</v>
      </c>
    </row>
    <row r="4" spans="1:7" s="1" customFormat="1" ht="12.75" customHeight="1">
      <c r="A4" s="13">
        <v>1946</v>
      </c>
      <c r="B4" s="4">
        <v>40125230</v>
      </c>
      <c r="C4" s="4">
        <v>843904</v>
      </c>
      <c r="D4" s="4">
        <v>545880</v>
      </c>
      <c r="E4" s="5">
        <v>298024</v>
      </c>
      <c r="F4" s="6">
        <v>25000</v>
      </c>
      <c r="G4" s="6">
        <v>0</v>
      </c>
    </row>
    <row r="5" spans="1:7" s="1" customFormat="1" ht="12.75" customHeight="1">
      <c r="A5" s="14">
        <v>1947</v>
      </c>
      <c r="B5" s="7">
        <v>40448254</v>
      </c>
      <c r="C5" s="7">
        <v>870472</v>
      </c>
      <c r="D5" s="7">
        <v>538157</v>
      </c>
      <c r="E5" s="8">
        <v>332315</v>
      </c>
      <c r="F5" s="9">
        <v>130000</v>
      </c>
      <c r="G5" s="9">
        <v>0</v>
      </c>
    </row>
    <row r="6" spans="1:7" s="1" customFormat="1" ht="12.75" customHeight="1">
      <c r="A6" s="14">
        <v>1948</v>
      </c>
      <c r="B6" s="7">
        <v>40910569</v>
      </c>
      <c r="C6" s="7">
        <v>870836</v>
      </c>
      <c r="D6" s="7">
        <v>513210</v>
      </c>
      <c r="E6" s="8">
        <v>357626</v>
      </c>
      <c r="F6" s="9">
        <v>45000</v>
      </c>
      <c r="G6" s="9">
        <v>0</v>
      </c>
    </row>
    <row r="7" spans="1:7" s="1" customFormat="1" ht="12.75" customHeight="1">
      <c r="A7" s="14">
        <v>1949</v>
      </c>
      <c r="B7" s="7">
        <v>41313195</v>
      </c>
      <c r="C7" s="7">
        <v>872661</v>
      </c>
      <c r="D7" s="7">
        <v>573598</v>
      </c>
      <c r="E7" s="8">
        <v>299063</v>
      </c>
      <c r="F7" s="9">
        <v>35000</v>
      </c>
      <c r="G7" s="9">
        <v>0</v>
      </c>
    </row>
    <row r="8" spans="1:7" s="1" customFormat="1" ht="12.75" customHeight="1">
      <c r="A8" s="14">
        <v>1950</v>
      </c>
      <c r="B8" s="7">
        <v>41647258</v>
      </c>
      <c r="C8" s="7">
        <v>862310</v>
      </c>
      <c r="D8" s="7">
        <v>534480</v>
      </c>
      <c r="E8" s="8">
        <v>327830</v>
      </c>
      <c r="F8" s="9">
        <v>35000</v>
      </c>
      <c r="G8" s="9">
        <v>0</v>
      </c>
    </row>
    <row r="9" spans="1:7" s="1" customFormat="1" ht="12.75" customHeight="1">
      <c r="A9" s="14">
        <v>1951</v>
      </c>
      <c r="B9" s="7">
        <v>42010088</v>
      </c>
      <c r="C9" s="7">
        <v>826722</v>
      </c>
      <c r="D9" s="7">
        <v>565829</v>
      </c>
      <c r="E9" s="8">
        <v>260893</v>
      </c>
      <c r="F9" s="9">
        <v>30000</v>
      </c>
      <c r="G9" s="9">
        <v>0</v>
      </c>
    </row>
    <row r="10" spans="1:7" s="1" customFormat="1" ht="12.75" customHeight="1">
      <c r="A10" s="14">
        <v>1952</v>
      </c>
      <c r="B10" s="7">
        <v>42300981</v>
      </c>
      <c r="C10" s="7">
        <v>822204</v>
      </c>
      <c r="D10" s="7">
        <v>524831</v>
      </c>
      <c r="E10" s="8">
        <v>297373</v>
      </c>
      <c r="F10" s="9">
        <v>20000</v>
      </c>
      <c r="G10" s="9">
        <v>0</v>
      </c>
    </row>
    <row r="11" spans="1:7" s="1" customFormat="1" ht="12.75" customHeight="1">
      <c r="A11" s="14">
        <v>1953</v>
      </c>
      <c r="B11" s="7">
        <v>42618354</v>
      </c>
      <c r="C11" s="7">
        <v>804696</v>
      </c>
      <c r="D11" s="7">
        <v>556983</v>
      </c>
      <c r="E11" s="8">
        <v>247713</v>
      </c>
      <c r="F11" s="9">
        <v>19071</v>
      </c>
      <c r="G11" s="9">
        <v>0</v>
      </c>
    </row>
    <row r="12" spans="1:7" s="1" customFormat="1" ht="12.75" customHeight="1">
      <c r="A12" s="14">
        <v>1954</v>
      </c>
      <c r="B12" s="7">
        <v>42885138</v>
      </c>
      <c r="C12" s="7">
        <v>810754</v>
      </c>
      <c r="D12" s="7">
        <v>518892</v>
      </c>
      <c r="E12" s="8">
        <v>291862</v>
      </c>
      <c r="F12" s="9">
        <v>50872</v>
      </c>
      <c r="G12" s="9">
        <v>0</v>
      </c>
    </row>
    <row r="13" spans="1:7" s="1" customFormat="1" ht="12.75" customHeight="1">
      <c r="A13" s="14">
        <v>1955</v>
      </c>
      <c r="B13" s="7">
        <v>43227872</v>
      </c>
      <c r="C13" s="7">
        <v>805917</v>
      </c>
      <c r="D13" s="7">
        <v>526322</v>
      </c>
      <c r="E13" s="8">
        <v>279595</v>
      </c>
      <c r="F13" s="9">
        <v>120000</v>
      </c>
      <c r="G13" s="9">
        <v>0</v>
      </c>
    </row>
    <row r="14" spans="1:7" s="1" customFormat="1" ht="12.75" customHeight="1">
      <c r="A14" s="14">
        <v>1956</v>
      </c>
      <c r="B14" s="7">
        <v>43627467</v>
      </c>
      <c r="C14" s="7">
        <v>806916</v>
      </c>
      <c r="D14" s="7">
        <v>545700</v>
      </c>
      <c r="E14" s="8">
        <v>261216</v>
      </c>
      <c r="F14" s="9">
        <v>170000</v>
      </c>
      <c r="G14" s="9">
        <v>0</v>
      </c>
    </row>
    <row r="15" spans="1:7" s="1" customFormat="1" ht="12.75" customHeight="1">
      <c r="A15" s="14">
        <v>1957</v>
      </c>
      <c r="B15" s="7">
        <v>44058683</v>
      </c>
      <c r="C15" s="7">
        <v>816467</v>
      </c>
      <c r="D15" s="7">
        <v>532107</v>
      </c>
      <c r="E15" s="8">
        <v>284360</v>
      </c>
      <c r="F15" s="9">
        <v>220000</v>
      </c>
      <c r="G15" s="9">
        <v>0</v>
      </c>
    </row>
    <row r="16" spans="1:7" s="1" customFormat="1" ht="12.75" customHeight="1">
      <c r="A16" s="14">
        <v>1958</v>
      </c>
      <c r="B16" s="7">
        <v>44563043</v>
      </c>
      <c r="C16" s="7">
        <v>812215</v>
      </c>
      <c r="D16" s="7">
        <v>500596</v>
      </c>
      <c r="E16" s="8">
        <v>311619</v>
      </c>
      <c r="F16" s="9">
        <v>140000</v>
      </c>
      <c r="G16" s="9">
        <v>0</v>
      </c>
    </row>
    <row r="17" spans="1:7" s="1" customFormat="1" ht="12.75" customHeight="1">
      <c r="A17" s="14">
        <v>1959</v>
      </c>
      <c r="B17" s="7">
        <v>45014662</v>
      </c>
      <c r="C17" s="7">
        <v>829249</v>
      </c>
      <c r="D17" s="7">
        <v>509114</v>
      </c>
      <c r="E17" s="8">
        <v>320135</v>
      </c>
      <c r="F17" s="9">
        <v>130000</v>
      </c>
      <c r="G17" s="9">
        <v>0</v>
      </c>
    </row>
    <row r="18" spans="1:7" s="1" customFormat="1" ht="12.75" customHeight="1">
      <c r="A18" s="14">
        <v>1960</v>
      </c>
      <c r="B18" s="7">
        <v>45464797</v>
      </c>
      <c r="C18" s="7">
        <v>819819</v>
      </c>
      <c r="D18" s="7">
        <v>520960</v>
      </c>
      <c r="E18" s="8">
        <v>298859</v>
      </c>
      <c r="F18" s="9">
        <v>140000</v>
      </c>
      <c r="G18" s="9">
        <v>0</v>
      </c>
    </row>
    <row r="19" spans="1:7" s="1" customFormat="1" ht="12.75" customHeight="1">
      <c r="A19" s="14">
        <v>1961</v>
      </c>
      <c r="B19" s="7">
        <v>45903656</v>
      </c>
      <c r="C19" s="7">
        <v>838633</v>
      </c>
      <c r="D19" s="7">
        <v>500289</v>
      </c>
      <c r="E19" s="8">
        <v>338344</v>
      </c>
      <c r="F19" s="9">
        <v>180000</v>
      </c>
      <c r="G19" s="9">
        <v>0</v>
      </c>
    </row>
    <row r="20" spans="1:7" s="1" customFormat="1" ht="12.75" customHeight="1">
      <c r="A20" s="14">
        <v>1962</v>
      </c>
      <c r="B20" s="7">
        <v>46422000</v>
      </c>
      <c r="C20" s="7">
        <v>832353</v>
      </c>
      <c r="D20" s="7">
        <v>541147</v>
      </c>
      <c r="E20" s="8">
        <v>291206</v>
      </c>
      <c r="F20" s="9">
        <v>860200</v>
      </c>
      <c r="G20" s="9">
        <v>0</v>
      </c>
    </row>
    <row r="21" spans="1:7" s="1" customFormat="1" ht="12.75" customHeight="1">
      <c r="A21" s="14">
        <v>1963</v>
      </c>
      <c r="B21" s="7">
        <v>47573406</v>
      </c>
      <c r="C21" s="7">
        <v>868876</v>
      </c>
      <c r="D21" s="7">
        <v>557852</v>
      </c>
      <c r="E21" s="8">
        <v>311024</v>
      </c>
      <c r="F21" s="9">
        <v>214599</v>
      </c>
      <c r="G21" s="9">
        <v>-40000</v>
      </c>
    </row>
    <row r="22" spans="1:7" s="1" customFormat="1" ht="12.75" customHeight="1">
      <c r="A22" s="14">
        <v>1964</v>
      </c>
      <c r="B22" s="7">
        <v>48059029</v>
      </c>
      <c r="C22" s="7">
        <v>877804</v>
      </c>
      <c r="D22" s="7">
        <v>520033</v>
      </c>
      <c r="E22" s="8">
        <v>357771</v>
      </c>
      <c r="F22" s="9">
        <v>185000</v>
      </c>
      <c r="G22" s="9">
        <v>-40000</v>
      </c>
    </row>
    <row r="23" spans="1:7" s="1" customFormat="1" ht="12.75" customHeight="1">
      <c r="A23" s="14">
        <v>1965</v>
      </c>
      <c r="B23" s="7">
        <v>48561800</v>
      </c>
      <c r="C23" s="7">
        <v>865688</v>
      </c>
      <c r="D23" s="7">
        <v>543696</v>
      </c>
      <c r="E23" s="8">
        <v>321992</v>
      </c>
      <c r="F23" s="9">
        <v>110000</v>
      </c>
      <c r="G23" s="9">
        <v>-40000</v>
      </c>
    </row>
    <row r="24" spans="1:7" s="1" customFormat="1" ht="12.75" customHeight="1">
      <c r="A24" s="14">
        <v>1966</v>
      </c>
      <c r="B24" s="7">
        <v>48953792</v>
      </c>
      <c r="C24" s="7">
        <v>863527</v>
      </c>
      <c r="D24" s="7">
        <v>528782</v>
      </c>
      <c r="E24" s="8">
        <v>334745</v>
      </c>
      <c r="F24" s="9">
        <v>125000</v>
      </c>
      <c r="G24" s="9">
        <v>-40000</v>
      </c>
    </row>
    <row r="25" spans="1:7" s="1" customFormat="1" ht="12.75" customHeight="1">
      <c r="A25" s="14">
        <v>1967</v>
      </c>
      <c r="B25" s="7">
        <v>49373537</v>
      </c>
      <c r="C25" s="7">
        <v>840568</v>
      </c>
      <c r="D25" s="7">
        <v>543033</v>
      </c>
      <c r="E25" s="8">
        <v>297535</v>
      </c>
      <c r="F25" s="9">
        <v>92000</v>
      </c>
      <c r="G25" s="9">
        <v>-40000</v>
      </c>
    </row>
    <row r="26" spans="1:7" s="1" customFormat="1" ht="12.75" customHeight="1">
      <c r="A26" s="14">
        <v>1968</v>
      </c>
      <c r="B26" s="7">
        <v>49723072</v>
      </c>
      <c r="C26" s="7">
        <v>835796</v>
      </c>
      <c r="D26" s="7">
        <v>553441</v>
      </c>
      <c r="E26" s="8">
        <v>282355</v>
      </c>
      <c r="F26" s="9">
        <v>102308</v>
      </c>
      <c r="G26" s="9">
        <v>0</v>
      </c>
    </row>
    <row r="27" spans="1:7" s="1" customFormat="1" ht="12.75" customHeight="1">
      <c r="A27" s="14">
        <v>1969</v>
      </c>
      <c r="B27" s="7">
        <v>50107735</v>
      </c>
      <c r="C27" s="7">
        <v>842245</v>
      </c>
      <c r="D27" s="7">
        <v>573335</v>
      </c>
      <c r="E27" s="8">
        <v>268910</v>
      </c>
      <c r="F27" s="9">
        <v>151574</v>
      </c>
      <c r="G27" s="9">
        <v>0</v>
      </c>
    </row>
    <row r="28" spans="1:7" s="1" customFormat="1" ht="12.75" customHeight="1">
      <c r="A28" s="14">
        <v>1970</v>
      </c>
      <c r="B28" s="7">
        <v>50528219</v>
      </c>
      <c r="C28" s="7">
        <v>850381</v>
      </c>
      <c r="D28" s="7">
        <v>542277</v>
      </c>
      <c r="E28" s="8">
        <v>308104</v>
      </c>
      <c r="F28" s="9">
        <v>179911</v>
      </c>
      <c r="G28" s="9">
        <v>0</v>
      </c>
    </row>
    <row r="29" spans="1:7" s="1" customFormat="1" ht="12.75" customHeight="1">
      <c r="A29" s="14">
        <v>1971</v>
      </c>
      <c r="B29" s="7">
        <v>51016234</v>
      </c>
      <c r="C29" s="7">
        <v>881284</v>
      </c>
      <c r="D29" s="7">
        <v>554151</v>
      </c>
      <c r="E29" s="8">
        <v>327133</v>
      </c>
      <c r="F29" s="9">
        <v>142586</v>
      </c>
      <c r="G29" s="9">
        <v>0</v>
      </c>
    </row>
    <row r="30" spans="1:7" s="1" customFormat="1" ht="12.75" customHeight="1">
      <c r="A30" s="14">
        <v>1972</v>
      </c>
      <c r="B30" s="7">
        <v>51485953</v>
      </c>
      <c r="C30" s="7">
        <v>877506</v>
      </c>
      <c r="D30" s="7">
        <v>549900</v>
      </c>
      <c r="E30" s="8">
        <v>327606</v>
      </c>
      <c r="F30" s="9">
        <v>102314</v>
      </c>
      <c r="G30" s="9">
        <v>0</v>
      </c>
    </row>
    <row r="31" spans="1:7" s="1" customFormat="1" ht="12.75" customHeight="1">
      <c r="A31" s="14">
        <v>1973</v>
      </c>
      <c r="B31" s="7">
        <v>51915873</v>
      </c>
      <c r="C31" s="7">
        <v>857186</v>
      </c>
      <c r="D31" s="7">
        <v>558782</v>
      </c>
      <c r="E31" s="8">
        <v>298404</v>
      </c>
      <c r="F31" s="9">
        <v>106448</v>
      </c>
      <c r="G31" s="9">
        <v>0</v>
      </c>
    </row>
    <row r="32" spans="1:7" s="1" customFormat="1" ht="12.75" customHeight="1">
      <c r="A32" s="14">
        <v>1974</v>
      </c>
      <c r="B32" s="7">
        <v>52320725</v>
      </c>
      <c r="C32" s="7">
        <v>801218</v>
      </c>
      <c r="D32" s="7">
        <v>552551</v>
      </c>
      <c r="E32" s="8">
        <v>248667</v>
      </c>
      <c r="F32" s="9">
        <v>30608</v>
      </c>
      <c r="G32" s="9">
        <v>0</v>
      </c>
    </row>
    <row r="33" spans="1:7" s="1" customFormat="1" ht="12.75" customHeight="1">
      <c r="A33" s="14">
        <v>1975</v>
      </c>
      <c r="B33" s="7">
        <v>52600000</v>
      </c>
      <c r="C33" s="7">
        <v>745065</v>
      </c>
      <c r="D33" s="7">
        <v>560353</v>
      </c>
      <c r="E33" s="8">
        <v>184712</v>
      </c>
      <c r="F33" s="9">
        <v>13626</v>
      </c>
      <c r="G33" s="9">
        <v>0</v>
      </c>
    </row>
    <row r="34" spans="1:7" s="1" customFormat="1" ht="12.75" customHeight="1">
      <c r="A34" s="14">
        <v>1976</v>
      </c>
      <c r="B34" s="7">
        <v>52798338</v>
      </c>
      <c r="C34" s="7">
        <v>720395</v>
      </c>
      <c r="D34" s="7">
        <v>557114</v>
      </c>
      <c r="E34" s="8">
        <v>163281</v>
      </c>
      <c r="F34" s="9">
        <v>57386</v>
      </c>
      <c r="G34" s="9">
        <v>0</v>
      </c>
    </row>
    <row r="35" spans="1:7" s="1" customFormat="1" ht="12.75" customHeight="1">
      <c r="A35" s="14">
        <v>1977</v>
      </c>
      <c r="B35" s="7">
        <v>53019005</v>
      </c>
      <c r="C35" s="7">
        <v>744744</v>
      </c>
      <c r="D35" s="7">
        <v>536221</v>
      </c>
      <c r="E35" s="8">
        <v>208523</v>
      </c>
      <c r="F35" s="9">
        <v>44038</v>
      </c>
      <c r="G35" s="9">
        <v>0</v>
      </c>
    </row>
    <row r="36" spans="1:7" s="1" customFormat="1" ht="12.75" customHeight="1">
      <c r="A36" s="14">
        <v>1978</v>
      </c>
      <c r="B36" s="7">
        <v>53271566</v>
      </c>
      <c r="C36" s="7">
        <v>737062</v>
      </c>
      <c r="D36" s="7">
        <v>546916</v>
      </c>
      <c r="E36" s="8">
        <v>190146</v>
      </c>
      <c r="F36" s="9">
        <v>19361</v>
      </c>
      <c r="G36" s="9">
        <v>0</v>
      </c>
    </row>
    <row r="37" spans="1:7" s="1" customFormat="1" ht="12.75" customHeight="1">
      <c r="A37" s="14">
        <v>1979</v>
      </c>
      <c r="B37" s="7">
        <v>53481073</v>
      </c>
      <c r="C37" s="7">
        <v>757354</v>
      </c>
      <c r="D37" s="7">
        <v>541805</v>
      </c>
      <c r="E37" s="8">
        <v>215549</v>
      </c>
      <c r="F37" s="9">
        <v>34765</v>
      </c>
      <c r="G37" s="9">
        <v>0</v>
      </c>
    </row>
    <row r="38" spans="1:7" s="1" customFormat="1" ht="12.75" customHeight="1">
      <c r="A38" s="14">
        <v>1980</v>
      </c>
      <c r="B38" s="7">
        <v>53731387</v>
      </c>
      <c r="C38" s="7">
        <v>800376</v>
      </c>
      <c r="D38" s="7">
        <v>547107</v>
      </c>
      <c r="E38" s="8">
        <v>253269</v>
      </c>
      <c r="F38" s="9">
        <v>43974</v>
      </c>
      <c r="G38" s="9">
        <v>0</v>
      </c>
    </row>
    <row r="39" spans="1:7" s="1" customFormat="1" ht="12.75" customHeight="1">
      <c r="A39" s="14">
        <v>1981</v>
      </c>
      <c r="B39" s="7">
        <v>54028630</v>
      </c>
      <c r="C39" s="7">
        <v>805483</v>
      </c>
      <c r="D39" s="7">
        <v>554823</v>
      </c>
      <c r="E39" s="8">
        <v>250660</v>
      </c>
      <c r="F39" s="9">
        <v>55710</v>
      </c>
      <c r="G39" s="9">
        <v>0</v>
      </c>
    </row>
    <row r="40" spans="1:9" s="1" customFormat="1" ht="12.75" customHeight="1">
      <c r="A40" s="14">
        <v>1982</v>
      </c>
      <c r="B40" s="7">
        <v>54335000</v>
      </c>
      <c r="C40" s="7">
        <v>797223</v>
      </c>
      <c r="D40" s="7">
        <v>543104</v>
      </c>
      <c r="E40" s="8">
        <v>254119</v>
      </c>
      <c r="F40" s="9">
        <v>60865</v>
      </c>
      <c r="G40" s="9">
        <v>0</v>
      </c>
      <c r="H40" s="22">
        <f>B40/'Pop1982-2010'!B4</f>
        <v>0.9777296101764062</v>
      </c>
      <c r="I40" s="22">
        <f>1-H40</f>
        <v>0.02227038982359375</v>
      </c>
    </row>
    <row r="41" spans="1:9" s="1" customFormat="1" ht="12.75" customHeight="1">
      <c r="A41" s="14">
        <v>1983</v>
      </c>
      <c r="B41" s="7">
        <v>54649984</v>
      </c>
      <c r="C41" s="7">
        <v>748525</v>
      </c>
      <c r="D41" s="7">
        <v>559655</v>
      </c>
      <c r="E41" s="8">
        <v>188870</v>
      </c>
      <c r="F41" s="9">
        <v>56000</v>
      </c>
      <c r="G41" s="9">
        <v>0</v>
      </c>
      <c r="H41" s="22">
        <f>B41/'Pop1982-2010'!B5</f>
        <v>0.9775428732721276</v>
      </c>
      <c r="I41" s="22">
        <f aca="true" t="shared" si="0" ref="I41:I68">1-H41</f>
        <v>0.022457126727872367</v>
      </c>
    </row>
    <row r="42" spans="1:9" s="1" customFormat="1" ht="12.75" customHeight="1">
      <c r="A42" s="14">
        <v>1984</v>
      </c>
      <c r="B42" s="7">
        <v>54894854</v>
      </c>
      <c r="C42" s="7">
        <v>759939</v>
      </c>
      <c r="D42" s="7">
        <v>542490</v>
      </c>
      <c r="E42" s="8">
        <v>217449</v>
      </c>
      <c r="F42" s="9">
        <v>45000</v>
      </c>
      <c r="G42" s="9">
        <v>0</v>
      </c>
      <c r="H42" s="22">
        <f>B42/'Pop1982-2010'!B6</f>
        <v>0.9773650066076246</v>
      </c>
      <c r="I42" s="22">
        <f t="shared" si="0"/>
        <v>0.022634993392375402</v>
      </c>
    </row>
    <row r="43" spans="1:9" s="1" customFormat="1" ht="12.75" customHeight="1">
      <c r="A43" s="14">
        <v>1985</v>
      </c>
      <c r="B43" s="7">
        <v>55157303</v>
      </c>
      <c r="C43" s="7">
        <v>768431</v>
      </c>
      <c r="D43" s="7">
        <v>552496</v>
      </c>
      <c r="E43" s="8">
        <v>215935</v>
      </c>
      <c r="F43" s="9">
        <v>38000</v>
      </c>
      <c r="G43" s="9">
        <v>0</v>
      </c>
      <c r="H43" s="22">
        <f>B43/'Pop1982-2010'!B7</f>
        <v>0.9771910577047842</v>
      </c>
      <c r="I43" s="22">
        <f t="shared" si="0"/>
        <v>0.022808942295215795</v>
      </c>
    </row>
    <row r="44" spans="1:9" s="1" customFormat="1" ht="12.75" customHeight="1">
      <c r="A44" s="14">
        <v>1986</v>
      </c>
      <c r="B44" s="7">
        <v>55411238</v>
      </c>
      <c r="C44" s="7">
        <v>778468</v>
      </c>
      <c r="D44" s="7">
        <v>546926</v>
      </c>
      <c r="E44" s="8">
        <v>231542</v>
      </c>
      <c r="F44" s="9">
        <v>39000</v>
      </c>
      <c r="G44" s="9">
        <v>0</v>
      </c>
      <c r="H44" s="22">
        <f>B44/'Pop1982-2010'!B8</f>
        <v>0.9769270363232962</v>
      </c>
      <c r="I44" s="22">
        <f t="shared" si="0"/>
        <v>0.02307296367670375</v>
      </c>
    </row>
    <row r="45" spans="1:9" s="1" customFormat="1" ht="12.75" customHeight="1">
      <c r="A45" s="14">
        <v>1987</v>
      </c>
      <c r="B45" s="7">
        <v>55681780</v>
      </c>
      <c r="C45" s="7">
        <v>767828</v>
      </c>
      <c r="D45" s="7">
        <v>527466</v>
      </c>
      <c r="E45" s="8">
        <v>240362</v>
      </c>
      <c r="F45" s="9">
        <v>44000</v>
      </c>
      <c r="G45" s="9">
        <v>0</v>
      </c>
      <c r="H45" s="22">
        <f>B45/'Pop1982-2010'!B9</f>
        <v>0.9766631280130795</v>
      </c>
      <c r="I45" s="22">
        <f t="shared" si="0"/>
        <v>0.02333687198692047</v>
      </c>
    </row>
    <row r="46" spans="1:9" s="1" customFormat="1" ht="12.75" customHeight="1">
      <c r="A46" s="14">
        <v>1988</v>
      </c>
      <c r="B46" s="7">
        <v>55966142</v>
      </c>
      <c r="C46" s="7">
        <v>771268</v>
      </c>
      <c r="D46" s="7">
        <v>524600</v>
      </c>
      <c r="E46" s="8">
        <v>246668</v>
      </c>
      <c r="F46" s="9">
        <v>57000</v>
      </c>
      <c r="G46" s="9">
        <v>0</v>
      </c>
      <c r="H46" s="22">
        <f>B46/'Pop1982-2010'!B10</f>
        <v>0.9762946403206989</v>
      </c>
      <c r="I46" s="22">
        <f t="shared" si="0"/>
        <v>0.023705359679301097</v>
      </c>
    </row>
    <row r="47" spans="1:9" s="1" customFormat="1" ht="12.75" customHeight="1">
      <c r="A47" s="14">
        <v>1989</v>
      </c>
      <c r="B47" s="7">
        <v>56269810</v>
      </c>
      <c r="C47" s="7">
        <v>765473</v>
      </c>
      <c r="D47" s="7">
        <v>529283</v>
      </c>
      <c r="E47" s="8">
        <v>236190</v>
      </c>
      <c r="F47" s="9">
        <v>71000</v>
      </c>
      <c r="G47" s="9">
        <v>0</v>
      </c>
      <c r="H47" s="22">
        <f>B47/'Pop1982-2010'!B11</f>
        <v>0.9758976233283296</v>
      </c>
      <c r="I47" s="22">
        <f t="shared" si="0"/>
        <v>0.024102376671670367</v>
      </c>
    </row>
    <row r="48" spans="1:9" s="1" customFormat="1" ht="12.75" customHeight="1">
      <c r="A48" s="14">
        <v>1990</v>
      </c>
      <c r="B48" s="7">
        <v>56577000</v>
      </c>
      <c r="C48" s="7">
        <v>762407</v>
      </c>
      <c r="D48" s="7">
        <v>526201</v>
      </c>
      <c r="E48" s="8">
        <v>236206</v>
      </c>
      <c r="F48" s="9">
        <v>80000</v>
      </c>
      <c r="G48" s="9">
        <v>-52545</v>
      </c>
      <c r="H48" s="22">
        <f>B48/'Pop1982-2010'!B12</f>
        <v>0.9755260503147428</v>
      </c>
      <c r="I48" s="22">
        <f t="shared" si="0"/>
        <v>0.02447394968525718</v>
      </c>
    </row>
    <row r="49" spans="1:9" s="1" customFormat="1" ht="12.75" customHeight="1">
      <c r="A49" s="14">
        <v>1991</v>
      </c>
      <c r="B49" s="7">
        <v>56840661</v>
      </c>
      <c r="C49" s="7">
        <v>759056</v>
      </c>
      <c r="D49" s="7">
        <v>524685</v>
      </c>
      <c r="E49" s="8">
        <v>234371</v>
      </c>
      <c r="F49" s="9">
        <v>90000</v>
      </c>
      <c r="G49" s="9">
        <v>-54499</v>
      </c>
      <c r="H49" s="22">
        <f>B49/'Pop1982-2010'!B13</f>
        <v>0.9753007778722544</v>
      </c>
      <c r="I49" s="22">
        <f t="shared" si="0"/>
        <v>0.024699222127745557</v>
      </c>
    </row>
    <row r="50" spans="1:9" s="1" customFormat="1" ht="12.75" customHeight="1">
      <c r="A50" s="14">
        <v>1992</v>
      </c>
      <c r="B50" s="7">
        <v>57110533</v>
      </c>
      <c r="C50" s="7">
        <v>743658</v>
      </c>
      <c r="D50" s="7">
        <v>521530</v>
      </c>
      <c r="E50" s="8">
        <v>222128</v>
      </c>
      <c r="F50" s="9">
        <v>90000</v>
      </c>
      <c r="G50" s="9">
        <v>-53500</v>
      </c>
      <c r="H50" s="22">
        <f>B50/'Pop1982-2010'!B14</f>
        <v>0.975061069650962</v>
      </c>
      <c r="I50" s="22">
        <f t="shared" si="0"/>
        <v>0.024938930349038047</v>
      </c>
    </row>
    <row r="51" spans="1:9" s="1" customFormat="1" ht="12.75" customHeight="1">
      <c r="A51" s="14">
        <v>1993</v>
      </c>
      <c r="B51" s="7">
        <v>57369161</v>
      </c>
      <c r="C51" s="7">
        <v>711610</v>
      </c>
      <c r="D51" s="7">
        <v>532263</v>
      </c>
      <c r="E51" s="8">
        <v>179347</v>
      </c>
      <c r="F51" s="9">
        <v>70000</v>
      </c>
      <c r="G51" s="9">
        <v>-53500</v>
      </c>
      <c r="H51" s="22">
        <f>B51/'Pop1982-2010'!B15</f>
        <v>0.9748038987696629</v>
      </c>
      <c r="I51" s="22">
        <f t="shared" si="0"/>
        <v>0.02519610123033711</v>
      </c>
    </row>
    <row r="52" spans="1:9" s="1" customFormat="1" ht="12.75" customHeight="1">
      <c r="A52" s="14">
        <v>1994</v>
      </c>
      <c r="B52" s="7">
        <v>57565008</v>
      </c>
      <c r="C52" s="7">
        <v>710993</v>
      </c>
      <c r="D52" s="7">
        <v>519965</v>
      </c>
      <c r="E52" s="8">
        <v>191028</v>
      </c>
      <c r="F52" s="9">
        <v>50000</v>
      </c>
      <c r="G52" s="9">
        <v>-53501</v>
      </c>
      <c r="H52" s="22">
        <f>B52/'Pop1982-2010'!B16</f>
        <v>0.9745206189590713</v>
      </c>
      <c r="I52" s="22">
        <f t="shared" si="0"/>
        <v>0.025479381040928728</v>
      </c>
    </row>
    <row r="53" spans="1:9" s="1" customFormat="1" ht="12.75" customHeight="1">
      <c r="A53" s="14">
        <v>1995</v>
      </c>
      <c r="B53" s="7">
        <v>57752535</v>
      </c>
      <c r="C53" s="7">
        <v>729609</v>
      </c>
      <c r="D53" s="7">
        <v>531618</v>
      </c>
      <c r="E53" s="8">
        <v>197991</v>
      </c>
      <c r="F53" s="9">
        <v>40000</v>
      </c>
      <c r="G53" s="9">
        <v>-54567</v>
      </c>
      <c r="H53" s="22">
        <f>B53/'Pop1982-2010'!B17</f>
        <v>0.9742235639845408</v>
      </c>
      <c r="I53" s="22">
        <f t="shared" si="0"/>
        <v>0.025776436015459203</v>
      </c>
    </row>
    <row r="54" spans="1:9" s="1" customFormat="1" ht="12.75" customHeight="1">
      <c r="A54" s="14">
        <v>1996</v>
      </c>
      <c r="B54" s="7">
        <v>57935959</v>
      </c>
      <c r="C54" s="7">
        <v>734338</v>
      </c>
      <c r="D54" s="7">
        <v>535775</v>
      </c>
      <c r="E54" s="8">
        <v>198563</v>
      </c>
      <c r="F54" s="9">
        <v>35000</v>
      </c>
      <c r="G54" s="9">
        <v>-53504</v>
      </c>
      <c r="H54" s="22">
        <f>B54/'Pop1982-2010'!B18</f>
        <v>0.973919625652573</v>
      </c>
      <c r="I54" s="22">
        <f t="shared" si="0"/>
        <v>0.02608037434742705</v>
      </c>
    </row>
    <row r="55" spans="1:9" s="1" customFormat="1" ht="12.75" customHeight="1">
      <c r="A55" s="14">
        <v>1997</v>
      </c>
      <c r="B55" s="7">
        <v>58116018</v>
      </c>
      <c r="C55" s="7">
        <v>726768</v>
      </c>
      <c r="D55" s="7">
        <v>530319</v>
      </c>
      <c r="E55" s="8">
        <v>196449</v>
      </c>
      <c r="F55" s="9">
        <v>40000</v>
      </c>
      <c r="G55" s="9">
        <v>-53505</v>
      </c>
      <c r="H55" s="22">
        <f>B55/'Pop1982-2010'!B19</f>
        <v>0.9736115272111321</v>
      </c>
      <c r="I55" s="22">
        <f t="shared" si="0"/>
        <v>0.02638847278886791</v>
      </c>
    </row>
    <row r="56" spans="1:9" s="1" customFormat="1" ht="12.75" customHeight="1">
      <c r="A56" s="14">
        <v>1998</v>
      </c>
      <c r="B56" s="7">
        <v>58298962</v>
      </c>
      <c r="C56" s="7">
        <v>738080</v>
      </c>
      <c r="D56" s="7">
        <v>534005</v>
      </c>
      <c r="E56" s="8">
        <v>204075</v>
      </c>
      <c r="F56" s="9">
        <v>45000</v>
      </c>
      <c r="G56" s="9">
        <v>-51424</v>
      </c>
      <c r="H56" s="22">
        <f>B56/'Pop1982-2010'!B20</f>
        <v>0.9732820960468901</v>
      </c>
      <c r="I56" s="22">
        <f t="shared" si="0"/>
        <v>0.02671790395310991</v>
      </c>
    </row>
    <row r="57" spans="1:9" s="1" customFormat="1" ht="12.75" customHeight="1">
      <c r="A57" s="14">
        <v>1999</v>
      </c>
      <c r="B57" s="7">
        <v>58496613</v>
      </c>
      <c r="C57" s="7">
        <v>744791</v>
      </c>
      <c r="D57" s="7">
        <v>537661</v>
      </c>
      <c r="E57" s="8">
        <v>207130</v>
      </c>
      <c r="F57" s="9">
        <v>60000</v>
      </c>
      <c r="G57" s="9">
        <v>94455</v>
      </c>
      <c r="H57" s="22">
        <f>B57/'Pop1982-2010'!B21</f>
        <v>0.9729544257560772</v>
      </c>
      <c r="I57" s="22">
        <f t="shared" si="0"/>
        <v>0.027045574243922843</v>
      </c>
    </row>
    <row r="58" spans="1:9" s="1" customFormat="1" ht="12.75" customHeight="1">
      <c r="A58" s="14">
        <v>2000</v>
      </c>
      <c r="B58" s="7">
        <v>58858198</v>
      </c>
      <c r="C58" s="7">
        <v>774782</v>
      </c>
      <c r="D58" s="7">
        <v>530864</v>
      </c>
      <c r="E58" s="8">
        <v>243918</v>
      </c>
      <c r="F58" s="9">
        <v>70000</v>
      </c>
      <c r="G58" s="9">
        <v>94456</v>
      </c>
      <c r="H58" s="22">
        <f>B58/'Pop1982-2010'!B22</f>
        <v>0.9727317394433642</v>
      </c>
      <c r="I58" s="22">
        <f t="shared" si="0"/>
        <v>0.02726826055663578</v>
      </c>
    </row>
    <row r="59" spans="1:9" s="1" customFormat="1" ht="12.75" customHeight="1">
      <c r="A59" s="14">
        <v>2001</v>
      </c>
      <c r="B59" s="7">
        <v>59266572</v>
      </c>
      <c r="C59" s="7">
        <v>770945</v>
      </c>
      <c r="D59" s="7">
        <v>531073</v>
      </c>
      <c r="E59" s="8">
        <v>239872</v>
      </c>
      <c r="F59" s="9">
        <v>85000</v>
      </c>
      <c r="G59" s="9">
        <v>94455</v>
      </c>
      <c r="H59" s="22">
        <f>B59/'Pop1982-2010'!B23</f>
        <v>0.9725172423808376</v>
      </c>
      <c r="I59" s="22">
        <f t="shared" si="0"/>
        <v>0.027482757619162412</v>
      </c>
    </row>
    <row r="60" spans="1:9" s="1" customFormat="1" ht="12.75" customHeight="1">
      <c r="A60" s="14">
        <v>2002</v>
      </c>
      <c r="B60" s="7">
        <v>59685899</v>
      </c>
      <c r="C60" s="7">
        <v>761630</v>
      </c>
      <c r="D60" s="7">
        <v>535144</v>
      </c>
      <c r="E60" s="8">
        <v>226486</v>
      </c>
      <c r="F60" s="9">
        <v>95000</v>
      </c>
      <c r="G60" s="9">
        <v>94456</v>
      </c>
      <c r="H60" s="22">
        <f>B60/'Pop1982-2010'!B24</f>
        <v>0.9723194744259476</v>
      </c>
      <c r="I60" s="22">
        <f t="shared" si="0"/>
        <v>0.027680525574052428</v>
      </c>
    </row>
    <row r="61" spans="1:9" s="1" customFormat="1" ht="12.75" customHeight="1">
      <c r="A61" s="14">
        <v>2003</v>
      </c>
      <c r="B61" s="7">
        <v>60101841</v>
      </c>
      <c r="C61" s="7">
        <v>761464</v>
      </c>
      <c r="D61" s="7">
        <v>552339</v>
      </c>
      <c r="E61" s="8">
        <v>209125</v>
      </c>
      <c r="F61" s="9">
        <v>100000</v>
      </c>
      <c r="G61" s="9">
        <v>94455</v>
      </c>
      <c r="H61" s="22">
        <f>B61/'Pop1982-2010'!B25</f>
        <v>0.9721436955824458</v>
      </c>
      <c r="I61" s="22">
        <f t="shared" si="0"/>
        <v>0.027856304417554156</v>
      </c>
    </row>
    <row r="62" spans="1:9" s="1" customFormat="1" ht="12.75" customHeight="1">
      <c r="A62" s="14">
        <v>2004</v>
      </c>
      <c r="B62" s="7">
        <v>60505421</v>
      </c>
      <c r="C62" s="7">
        <v>767816</v>
      </c>
      <c r="D62" s="7">
        <v>509429</v>
      </c>
      <c r="E62" s="8">
        <v>258387</v>
      </c>
      <c r="F62" s="9">
        <v>105000</v>
      </c>
      <c r="G62" s="9">
        <v>94456</v>
      </c>
      <c r="H62" s="22">
        <f>B62/'Pop1982-2010'!B26</f>
        <v>0.9719580526995668</v>
      </c>
      <c r="I62" s="22">
        <f t="shared" si="0"/>
        <v>0.02804194730043319</v>
      </c>
    </row>
    <row r="63" spans="1:9" s="1" customFormat="1" ht="12.75" customHeight="1">
      <c r="A63" s="14">
        <v>2005</v>
      </c>
      <c r="B63" s="7">
        <v>60963264</v>
      </c>
      <c r="C63" s="7">
        <v>774355</v>
      </c>
      <c r="D63" s="7">
        <v>527533</v>
      </c>
      <c r="E63" s="8">
        <v>246822</v>
      </c>
      <c r="F63" s="9">
        <v>95000</v>
      </c>
      <c r="G63" s="9">
        <v>94647</v>
      </c>
      <c r="H63" s="22">
        <f>B63/'Pop1982-2010'!B27</f>
        <v>0.9718275486785647</v>
      </c>
      <c r="I63" s="22">
        <f t="shared" si="0"/>
        <v>0.02817245132143531</v>
      </c>
    </row>
    <row r="64" spans="1:9" s="1" customFormat="1" ht="12.75" customHeight="1">
      <c r="A64" s="14">
        <v>2006</v>
      </c>
      <c r="B64" s="7">
        <v>61399733</v>
      </c>
      <c r="C64" s="7">
        <v>796896</v>
      </c>
      <c r="D64" s="7">
        <v>516416</v>
      </c>
      <c r="E64" s="8">
        <v>280480</v>
      </c>
      <c r="F64" s="9">
        <v>115337</v>
      </c>
      <c r="G64" s="9">
        <v>0</v>
      </c>
      <c r="H64" s="22">
        <f>B64/'Pop1982-2010'!B28</f>
        <v>0.971728219982247</v>
      </c>
      <c r="I64" s="22">
        <f t="shared" si="0"/>
        <v>0.02827178001775299</v>
      </c>
    </row>
    <row r="65" spans="1:9" s="1" customFormat="1" ht="12.75" customHeight="1">
      <c r="A65" s="14">
        <v>2007</v>
      </c>
      <c r="B65" s="7">
        <v>61795550</v>
      </c>
      <c r="C65" s="7">
        <v>785985</v>
      </c>
      <c r="D65" s="7">
        <v>521016</v>
      </c>
      <c r="E65" s="8">
        <v>264969</v>
      </c>
      <c r="F65" s="9">
        <v>70000</v>
      </c>
      <c r="G65" s="9">
        <v>0</v>
      </c>
      <c r="H65" s="22">
        <f>B65/'Pop1982-2010'!B29</f>
        <v>0.9716128371688232</v>
      </c>
      <c r="I65" s="22">
        <f t="shared" si="0"/>
        <v>0.028387162831176815</v>
      </c>
    </row>
    <row r="66" spans="1:9" s="1" customFormat="1" ht="12.75" customHeight="1">
      <c r="A66" s="14" t="s">
        <v>6</v>
      </c>
      <c r="B66" s="7">
        <v>62130519</v>
      </c>
      <c r="C66" s="7">
        <v>796044</v>
      </c>
      <c r="D66" s="7">
        <v>532131</v>
      </c>
      <c r="E66" s="8">
        <v>263913</v>
      </c>
      <c r="F66" s="9">
        <v>75000</v>
      </c>
      <c r="G66" s="9">
        <v>0</v>
      </c>
      <c r="H66" s="22">
        <f>B66/'Pop1982-2010'!B30</f>
        <v>0.971403392566348</v>
      </c>
      <c r="I66" s="22">
        <f t="shared" si="0"/>
        <v>0.028596607433652</v>
      </c>
    </row>
    <row r="67" spans="1:9" s="1" customFormat="1" ht="12.75" customHeight="1">
      <c r="A67" s="14" t="s">
        <v>7</v>
      </c>
      <c r="B67" s="7">
        <v>62469432</v>
      </c>
      <c r="C67" s="7">
        <v>790000</v>
      </c>
      <c r="D67" s="7">
        <v>536000</v>
      </c>
      <c r="E67" s="8">
        <v>254000</v>
      </c>
      <c r="F67" s="9">
        <v>70000</v>
      </c>
      <c r="G67" s="9">
        <v>0</v>
      </c>
      <c r="H67" s="22">
        <f>B67/'Pop1982-2010'!B31</f>
        <v>0.9712079844563022</v>
      </c>
      <c r="I67" s="22">
        <f t="shared" si="0"/>
        <v>0.028792015543697813</v>
      </c>
    </row>
    <row r="68" spans="1:9" s="1" customFormat="1" ht="12.75" customHeight="1">
      <c r="A68" s="15" t="s">
        <v>8</v>
      </c>
      <c r="B68" s="10">
        <v>62793432</v>
      </c>
      <c r="C68" s="21" t="s">
        <v>21</v>
      </c>
      <c r="D68" s="21" t="s">
        <v>21</v>
      </c>
      <c r="E68" s="21" t="s">
        <v>22</v>
      </c>
      <c r="F68" s="21" t="s">
        <v>3</v>
      </c>
      <c r="G68" s="21" t="s">
        <v>5</v>
      </c>
      <c r="H68" s="22">
        <f>B68/'Pop1982-2010'!B32</f>
        <v>0.9710218324312968</v>
      </c>
      <c r="I68" s="22">
        <f t="shared" si="0"/>
        <v>0.028978167568703195</v>
      </c>
    </row>
    <row r="69" spans="1:7" s="1" customFormat="1" ht="12.75" customHeight="1">
      <c r="A69" s="337"/>
      <c r="B69" s="338"/>
      <c r="C69" s="338"/>
      <c r="D69" s="338"/>
      <c r="E69" s="338"/>
      <c r="F69" s="338"/>
      <c r="G69" s="338"/>
    </row>
    <row r="70" spans="1:7" s="1" customFormat="1" ht="12.75" customHeight="1">
      <c r="A70" s="336" t="s">
        <v>17</v>
      </c>
      <c r="B70" s="331"/>
      <c r="C70" s="331"/>
      <c r="D70" s="331"/>
      <c r="E70" s="331"/>
      <c r="F70" s="331"/>
      <c r="G70" s="331"/>
    </row>
    <row r="71" spans="1:7" s="1" customFormat="1" ht="12.75" customHeight="1">
      <c r="A71" s="330" t="s">
        <v>2</v>
      </c>
      <c r="B71" s="331"/>
      <c r="C71" s="331"/>
      <c r="D71" s="331"/>
      <c r="E71" s="331"/>
      <c r="F71" s="331"/>
      <c r="G71" s="331"/>
    </row>
    <row r="72" spans="1:7" s="1" customFormat="1" ht="12.75" customHeight="1">
      <c r="A72" s="330" t="s">
        <v>23</v>
      </c>
      <c r="B72" s="331"/>
      <c r="C72" s="331"/>
      <c r="D72" s="331"/>
      <c r="E72" s="331"/>
      <c r="F72" s="331"/>
      <c r="G72" s="331"/>
    </row>
    <row r="73" spans="1:7" s="2" customFormat="1" ht="12.75" customHeight="1">
      <c r="A73" s="332" t="s">
        <v>1</v>
      </c>
      <c r="B73" s="331"/>
      <c r="C73" s="331"/>
      <c r="D73" s="331"/>
      <c r="E73" s="331"/>
      <c r="F73" s="331"/>
      <c r="G73" s="331"/>
    </row>
    <row r="74" s="1" customFormat="1" ht="15" customHeight="1"/>
  </sheetData>
  <mergeCells count="7">
    <mergeCell ref="A72:G72"/>
    <mergeCell ref="A73:G73"/>
    <mergeCell ref="A69:G69"/>
    <mergeCell ref="A1:G1"/>
    <mergeCell ref="A2:G2"/>
    <mergeCell ref="A70:G70"/>
    <mergeCell ref="A71:G7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35"/>
  <sheetViews>
    <sheetView zoomScaleSheetLayoutView="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14.8515625" style="239" customWidth="1"/>
    <col min="2" max="2" width="11.140625" style="239" bestFit="1" customWidth="1"/>
    <col min="3" max="6" width="10.7109375" style="212" bestFit="1" customWidth="1"/>
    <col min="7" max="7" width="8.140625" style="212" bestFit="1" customWidth="1"/>
    <col min="8" max="8" width="9.7109375" style="212" bestFit="1" customWidth="1"/>
    <col min="9" max="11" width="10.7109375" style="212" bestFit="1" customWidth="1"/>
    <col min="12" max="13" width="9.7109375" style="212" bestFit="1" customWidth="1"/>
    <col min="14" max="16384" width="14.8515625" style="212" customWidth="1"/>
  </cols>
  <sheetData>
    <row r="1" spans="1:13" ht="15" customHeight="1">
      <c r="A1" s="210" t="s">
        <v>157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3" spans="1:13" ht="12.75">
      <c r="A3" s="213"/>
      <c r="B3" s="214"/>
      <c r="C3" s="215"/>
      <c r="D3" s="216"/>
      <c r="E3" s="216"/>
      <c r="F3" s="216"/>
      <c r="G3" s="216"/>
      <c r="H3" s="217"/>
      <c r="I3" s="218"/>
      <c r="J3" s="216"/>
      <c r="K3" s="216"/>
      <c r="L3" s="216"/>
      <c r="M3" s="217"/>
    </row>
    <row r="4" spans="1:13" ht="12.75">
      <c r="A4" s="219" t="s">
        <v>0</v>
      </c>
      <c r="B4" s="220" t="s">
        <v>158</v>
      </c>
      <c r="C4" s="221" t="s">
        <v>159</v>
      </c>
      <c r="D4" s="222" t="s">
        <v>160</v>
      </c>
      <c r="E4" s="222"/>
      <c r="F4" s="222"/>
      <c r="G4" s="222"/>
      <c r="H4" s="223"/>
      <c r="I4" s="224" t="s">
        <v>161</v>
      </c>
      <c r="J4" s="222"/>
      <c r="K4" s="222"/>
      <c r="L4" s="222"/>
      <c r="M4" s="223"/>
    </row>
    <row r="5" spans="1:13" ht="12.75">
      <c r="A5" s="219" t="s">
        <v>162</v>
      </c>
      <c r="B5" s="220" t="s">
        <v>163</v>
      </c>
      <c r="C5" s="221" t="s">
        <v>38</v>
      </c>
      <c r="D5" s="225"/>
      <c r="E5" s="225"/>
      <c r="F5" s="225"/>
      <c r="G5" s="225"/>
      <c r="H5" s="226"/>
      <c r="I5" s="227"/>
      <c r="J5" s="225"/>
      <c r="K5" s="225"/>
      <c r="L5" s="225"/>
      <c r="M5" s="226"/>
    </row>
    <row r="6" spans="1:13" ht="12.75">
      <c r="A6" s="219" t="s">
        <v>164</v>
      </c>
      <c r="B6" s="220" t="s">
        <v>165</v>
      </c>
      <c r="C6" s="228"/>
      <c r="D6" s="229"/>
      <c r="E6" s="230"/>
      <c r="F6" s="229"/>
      <c r="G6" s="230"/>
      <c r="H6" s="231"/>
      <c r="I6" s="229"/>
      <c r="J6" s="230"/>
      <c r="K6" s="229"/>
      <c r="L6" s="230"/>
      <c r="M6" s="231"/>
    </row>
    <row r="7" spans="1:13" ht="12.75">
      <c r="A7" s="219"/>
      <c r="B7" s="220" t="s">
        <v>166</v>
      </c>
      <c r="C7" s="228"/>
      <c r="D7" s="229" t="s">
        <v>121</v>
      </c>
      <c r="E7" s="221" t="s">
        <v>53</v>
      </c>
      <c r="F7" s="229" t="s">
        <v>167</v>
      </c>
      <c r="G7" s="221" t="s">
        <v>54</v>
      </c>
      <c r="H7" s="231" t="s">
        <v>55</v>
      </c>
      <c r="I7" s="229" t="s">
        <v>121</v>
      </c>
      <c r="J7" s="221" t="s">
        <v>53</v>
      </c>
      <c r="K7" s="229" t="s">
        <v>168</v>
      </c>
      <c r="L7" s="221" t="s">
        <v>56</v>
      </c>
      <c r="M7" s="231" t="s">
        <v>57</v>
      </c>
    </row>
    <row r="8" spans="1:13" ht="12.75">
      <c r="A8" s="232"/>
      <c r="B8" s="233"/>
      <c r="C8" s="234"/>
      <c r="D8" s="225"/>
      <c r="E8" s="235"/>
      <c r="F8" s="225"/>
      <c r="G8" s="235"/>
      <c r="H8" s="226"/>
      <c r="I8" s="225"/>
      <c r="J8" s="235"/>
      <c r="K8" s="225"/>
      <c r="L8" s="235"/>
      <c r="M8" s="226"/>
    </row>
    <row r="9" spans="1:13" ht="12.75">
      <c r="A9" s="236"/>
      <c r="B9" s="236"/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</row>
    <row r="10" spans="1:13" ht="12.75">
      <c r="A10" s="239" t="s">
        <v>76</v>
      </c>
      <c r="B10" s="239" t="s">
        <v>169</v>
      </c>
      <c r="C10" s="240">
        <v>824024</v>
      </c>
      <c r="D10" s="240">
        <v>420913</v>
      </c>
      <c r="E10" s="240">
        <v>420913</v>
      </c>
      <c r="F10" s="240">
        <v>0</v>
      </c>
      <c r="G10" s="240">
        <v>0</v>
      </c>
      <c r="H10" s="240">
        <v>0</v>
      </c>
      <c r="I10" s="240">
        <v>403111</v>
      </c>
      <c r="J10" s="240">
        <v>403111</v>
      </c>
      <c r="K10" s="240">
        <v>0</v>
      </c>
      <c r="L10" s="240">
        <v>0</v>
      </c>
      <c r="M10" s="240">
        <v>0</v>
      </c>
    </row>
    <row r="11" spans="1:13" ht="12.75">
      <c r="A11" s="239" t="s">
        <v>75</v>
      </c>
      <c r="B11" s="239" t="s">
        <v>170</v>
      </c>
      <c r="C11" s="240">
        <v>812252</v>
      </c>
      <c r="D11" s="240">
        <v>415371</v>
      </c>
      <c r="E11" s="240">
        <v>415371</v>
      </c>
      <c r="F11" s="240">
        <v>0</v>
      </c>
      <c r="G11" s="240">
        <v>0</v>
      </c>
      <c r="H11" s="240">
        <v>0</v>
      </c>
      <c r="I11" s="240">
        <v>396881</v>
      </c>
      <c r="J11" s="240">
        <v>396881</v>
      </c>
      <c r="K11" s="240">
        <v>0</v>
      </c>
      <c r="L11" s="240">
        <v>0</v>
      </c>
      <c r="M11" s="240">
        <v>0</v>
      </c>
    </row>
    <row r="12" spans="1:13" ht="12.75">
      <c r="A12" s="239" t="s">
        <v>74</v>
      </c>
      <c r="B12" s="239" t="s">
        <v>171</v>
      </c>
      <c r="C12" s="240">
        <v>797319</v>
      </c>
      <c r="D12" s="240">
        <v>407859</v>
      </c>
      <c r="E12" s="240">
        <v>407859</v>
      </c>
      <c r="F12" s="240">
        <v>0</v>
      </c>
      <c r="G12" s="240">
        <v>0</v>
      </c>
      <c r="H12" s="240">
        <v>0</v>
      </c>
      <c r="I12" s="240">
        <v>389460</v>
      </c>
      <c r="J12" s="240">
        <v>389460</v>
      </c>
      <c r="K12" s="240">
        <v>0</v>
      </c>
      <c r="L12" s="240">
        <v>0</v>
      </c>
      <c r="M12" s="240">
        <v>0</v>
      </c>
    </row>
    <row r="13" spans="1:13" ht="12.75">
      <c r="A13" s="239" t="s">
        <v>73</v>
      </c>
      <c r="B13" s="239" t="s">
        <v>172</v>
      </c>
      <c r="C13" s="240">
        <v>784740</v>
      </c>
      <c r="D13" s="240">
        <v>400699</v>
      </c>
      <c r="E13" s="240">
        <v>400699</v>
      </c>
      <c r="F13" s="240">
        <v>0</v>
      </c>
      <c r="G13" s="240">
        <v>0</v>
      </c>
      <c r="H13" s="240">
        <v>0</v>
      </c>
      <c r="I13" s="240">
        <v>384041</v>
      </c>
      <c r="J13" s="240">
        <v>384041</v>
      </c>
      <c r="K13" s="240">
        <v>0</v>
      </c>
      <c r="L13" s="240">
        <v>0</v>
      </c>
      <c r="M13" s="240">
        <v>0</v>
      </c>
    </row>
    <row r="14" spans="1:13" ht="12.75">
      <c r="A14" s="239" t="s">
        <v>72</v>
      </c>
      <c r="B14" s="239" t="s">
        <v>173</v>
      </c>
      <c r="C14" s="240">
        <v>782394</v>
      </c>
      <c r="D14" s="240">
        <v>400658</v>
      </c>
      <c r="E14" s="240">
        <v>400658</v>
      </c>
      <c r="F14" s="240">
        <v>0</v>
      </c>
      <c r="G14" s="240">
        <v>0</v>
      </c>
      <c r="H14" s="240">
        <v>0</v>
      </c>
      <c r="I14" s="240">
        <v>381736</v>
      </c>
      <c r="J14" s="240">
        <v>381736</v>
      </c>
      <c r="K14" s="240">
        <v>0</v>
      </c>
      <c r="L14" s="240">
        <v>0</v>
      </c>
      <c r="M14" s="240">
        <v>0</v>
      </c>
    </row>
    <row r="15" spans="1:13" ht="12.75">
      <c r="A15" s="239" t="s">
        <v>71</v>
      </c>
      <c r="B15" s="239" t="s">
        <v>174</v>
      </c>
      <c r="C15" s="240">
        <v>781511</v>
      </c>
      <c r="D15" s="240">
        <v>399133</v>
      </c>
      <c r="E15" s="240">
        <v>399133</v>
      </c>
      <c r="F15" s="240">
        <v>0</v>
      </c>
      <c r="G15" s="240">
        <v>0</v>
      </c>
      <c r="H15" s="240">
        <v>0</v>
      </c>
      <c r="I15" s="240">
        <v>382378</v>
      </c>
      <c r="J15" s="240">
        <v>382378</v>
      </c>
      <c r="K15" s="240">
        <v>0</v>
      </c>
      <c r="L15" s="240">
        <v>0</v>
      </c>
      <c r="M15" s="240">
        <v>0</v>
      </c>
    </row>
    <row r="16" spans="1:13" ht="12.75">
      <c r="A16" s="239" t="s">
        <v>70</v>
      </c>
      <c r="B16" s="239" t="s">
        <v>175</v>
      </c>
      <c r="C16" s="240">
        <v>791413</v>
      </c>
      <c r="D16" s="240">
        <v>405249</v>
      </c>
      <c r="E16" s="240">
        <v>405249</v>
      </c>
      <c r="F16" s="240">
        <v>0</v>
      </c>
      <c r="G16" s="240">
        <v>0</v>
      </c>
      <c r="H16" s="240">
        <v>0</v>
      </c>
      <c r="I16" s="240">
        <v>386164</v>
      </c>
      <c r="J16" s="240">
        <v>386164</v>
      </c>
      <c r="K16" s="240">
        <v>0</v>
      </c>
      <c r="L16" s="240">
        <v>0</v>
      </c>
      <c r="M16" s="240">
        <v>0</v>
      </c>
    </row>
    <row r="17" spans="1:13" ht="12.75">
      <c r="A17" s="239" t="s">
        <v>69</v>
      </c>
      <c r="B17" s="239" t="s">
        <v>176</v>
      </c>
      <c r="C17" s="240">
        <v>806981</v>
      </c>
      <c r="D17" s="240">
        <v>412246</v>
      </c>
      <c r="E17" s="240">
        <v>412246</v>
      </c>
      <c r="F17" s="240">
        <v>0</v>
      </c>
      <c r="G17" s="240">
        <v>0</v>
      </c>
      <c r="H17" s="240">
        <v>0</v>
      </c>
      <c r="I17" s="240">
        <v>394735</v>
      </c>
      <c r="J17" s="240">
        <v>394735</v>
      </c>
      <c r="K17" s="240">
        <v>0</v>
      </c>
      <c r="L17" s="240">
        <v>0</v>
      </c>
      <c r="M17" s="240">
        <v>0</v>
      </c>
    </row>
    <row r="18" spans="1:13" ht="12.75">
      <c r="A18" s="239" t="s">
        <v>68</v>
      </c>
      <c r="B18" s="239" t="s">
        <v>177</v>
      </c>
      <c r="C18" s="240">
        <v>823143</v>
      </c>
      <c r="D18" s="240">
        <v>422658</v>
      </c>
      <c r="E18" s="240">
        <v>422658</v>
      </c>
      <c r="F18" s="240">
        <v>0</v>
      </c>
      <c r="G18" s="240">
        <v>0</v>
      </c>
      <c r="H18" s="240">
        <v>0</v>
      </c>
      <c r="I18" s="240">
        <v>400485</v>
      </c>
      <c r="J18" s="240">
        <v>400485</v>
      </c>
      <c r="K18" s="240">
        <v>0</v>
      </c>
      <c r="L18" s="240">
        <v>0</v>
      </c>
      <c r="M18" s="240">
        <v>0</v>
      </c>
    </row>
    <row r="19" spans="1:13" ht="12.75">
      <c r="A19" s="239" t="s">
        <v>67</v>
      </c>
      <c r="B19" s="239" t="s">
        <v>178</v>
      </c>
      <c r="C19" s="240">
        <v>793584</v>
      </c>
      <c r="D19" s="240">
        <v>406677</v>
      </c>
      <c r="E19" s="240">
        <v>406677</v>
      </c>
      <c r="F19" s="240">
        <v>0</v>
      </c>
      <c r="G19" s="240">
        <v>0</v>
      </c>
      <c r="H19" s="240">
        <v>0</v>
      </c>
      <c r="I19" s="240">
        <v>386907</v>
      </c>
      <c r="J19" s="240">
        <v>386907</v>
      </c>
      <c r="K19" s="240">
        <v>0</v>
      </c>
      <c r="L19" s="240">
        <v>0</v>
      </c>
      <c r="M19" s="240">
        <v>0</v>
      </c>
    </row>
    <row r="20" spans="1:13" ht="12.75">
      <c r="A20" s="239" t="s">
        <v>66</v>
      </c>
      <c r="B20" s="239" t="s">
        <v>179</v>
      </c>
      <c r="C20" s="240">
        <v>789151</v>
      </c>
      <c r="D20" s="240">
        <v>404277</v>
      </c>
      <c r="E20" s="240">
        <v>404277</v>
      </c>
      <c r="F20" s="240">
        <v>0</v>
      </c>
      <c r="G20" s="240">
        <v>0</v>
      </c>
      <c r="H20" s="240">
        <v>0</v>
      </c>
      <c r="I20" s="240">
        <v>384874</v>
      </c>
      <c r="J20" s="240">
        <v>384874</v>
      </c>
      <c r="K20" s="240">
        <v>0</v>
      </c>
      <c r="L20" s="240">
        <v>0</v>
      </c>
      <c r="M20" s="240">
        <v>0</v>
      </c>
    </row>
    <row r="21" spans="1:13" ht="12.75">
      <c r="A21" s="239" t="s">
        <v>65</v>
      </c>
      <c r="B21" s="239" t="s">
        <v>180</v>
      </c>
      <c r="C21" s="240">
        <v>777130</v>
      </c>
      <c r="D21" s="240">
        <v>399676</v>
      </c>
      <c r="E21" s="240">
        <v>399676</v>
      </c>
      <c r="F21" s="240">
        <v>0</v>
      </c>
      <c r="G21" s="240">
        <v>0</v>
      </c>
      <c r="H21" s="240">
        <v>0</v>
      </c>
      <c r="I21" s="240">
        <v>377454</v>
      </c>
      <c r="J21" s="240">
        <v>377454</v>
      </c>
      <c r="K21" s="240">
        <v>0</v>
      </c>
      <c r="L21" s="240">
        <v>0</v>
      </c>
      <c r="M21" s="240">
        <v>0</v>
      </c>
    </row>
    <row r="22" spans="1:13" ht="12.75">
      <c r="A22" s="239" t="s">
        <v>64</v>
      </c>
      <c r="B22" s="239" t="s">
        <v>181</v>
      </c>
      <c r="C22" s="240">
        <v>787591</v>
      </c>
      <c r="D22" s="240">
        <v>404126</v>
      </c>
      <c r="E22" s="240">
        <v>404126</v>
      </c>
      <c r="F22" s="240">
        <v>0</v>
      </c>
      <c r="G22" s="240">
        <v>0</v>
      </c>
      <c r="H22" s="240">
        <v>0</v>
      </c>
      <c r="I22" s="240">
        <v>383465</v>
      </c>
      <c r="J22" s="240">
        <v>383465</v>
      </c>
      <c r="K22" s="240">
        <v>0</v>
      </c>
      <c r="L22" s="240">
        <v>0</v>
      </c>
      <c r="M22" s="240">
        <v>0</v>
      </c>
    </row>
    <row r="23" spans="1:13" ht="12.75">
      <c r="A23" s="239" t="s">
        <v>62</v>
      </c>
      <c r="B23" s="239" t="s">
        <v>182</v>
      </c>
      <c r="C23" s="240">
        <v>781344</v>
      </c>
      <c r="D23" s="240">
        <v>399683</v>
      </c>
      <c r="E23" s="240">
        <v>399683</v>
      </c>
      <c r="F23" s="240">
        <v>0</v>
      </c>
      <c r="G23" s="240">
        <v>0</v>
      </c>
      <c r="H23" s="240">
        <v>0</v>
      </c>
      <c r="I23" s="240">
        <v>381661</v>
      </c>
      <c r="J23" s="240">
        <v>381661</v>
      </c>
      <c r="K23" s="240">
        <v>0</v>
      </c>
      <c r="L23" s="240">
        <v>0</v>
      </c>
      <c r="M23" s="240">
        <v>0</v>
      </c>
    </row>
    <row r="24" spans="1:13" ht="12.75">
      <c r="A24" s="239" t="s">
        <v>61</v>
      </c>
      <c r="B24" s="239" t="s">
        <v>183</v>
      </c>
      <c r="C24" s="240">
        <v>763985</v>
      </c>
      <c r="D24" s="240">
        <v>389979</v>
      </c>
      <c r="E24" s="240">
        <v>389979</v>
      </c>
      <c r="F24" s="240">
        <v>0</v>
      </c>
      <c r="G24" s="240">
        <v>0</v>
      </c>
      <c r="H24" s="240">
        <v>0</v>
      </c>
      <c r="I24" s="240">
        <v>374006</v>
      </c>
      <c r="J24" s="240">
        <v>374005</v>
      </c>
      <c r="K24" s="240">
        <v>1</v>
      </c>
      <c r="L24" s="240">
        <v>0</v>
      </c>
      <c r="M24" s="240">
        <v>0</v>
      </c>
    </row>
    <row r="25" spans="1:13" ht="12.75">
      <c r="A25" s="239" t="s">
        <v>184</v>
      </c>
      <c r="B25" s="239" t="s">
        <v>185</v>
      </c>
      <c r="C25" s="240">
        <v>763078</v>
      </c>
      <c r="D25" s="240">
        <v>390372</v>
      </c>
      <c r="E25" s="240">
        <v>390372</v>
      </c>
      <c r="F25" s="240">
        <v>0</v>
      </c>
      <c r="G25" s="240">
        <v>0</v>
      </c>
      <c r="H25" s="240">
        <v>0</v>
      </c>
      <c r="I25" s="240">
        <v>372706</v>
      </c>
      <c r="J25" s="240">
        <v>372706</v>
      </c>
      <c r="K25" s="240">
        <v>0</v>
      </c>
      <c r="L25" s="240">
        <v>0</v>
      </c>
      <c r="M25" s="240">
        <v>0</v>
      </c>
    </row>
    <row r="26" spans="1:13" ht="12.75">
      <c r="A26" s="239" t="s">
        <v>186</v>
      </c>
      <c r="B26" s="239" t="s">
        <v>187</v>
      </c>
      <c r="C26" s="240">
        <v>799868</v>
      </c>
      <c r="D26" s="240">
        <v>408329</v>
      </c>
      <c r="E26" s="240">
        <v>408329</v>
      </c>
      <c r="F26" s="240">
        <v>0</v>
      </c>
      <c r="G26" s="240">
        <v>0</v>
      </c>
      <c r="H26" s="240">
        <v>0</v>
      </c>
      <c r="I26" s="240">
        <v>391539</v>
      </c>
      <c r="J26" s="240">
        <v>391209</v>
      </c>
      <c r="K26" s="240">
        <v>79</v>
      </c>
      <c r="L26" s="240">
        <v>243</v>
      </c>
      <c r="M26" s="240">
        <v>8</v>
      </c>
    </row>
    <row r="27" spans="1:13" ht="12.75">
      <c r="A27" s="239" t="s">
        <v>188</v>
      </c>
      <c r="B27" s="239" t="s">
        <v>189</v>
      </c>
      <c r="C27" s="240">
        <v>812740</v>
      </c>
      <c r="D27" s="240">
        <v>415392</v>
      </c>
      <c r="E27" s="240">
        <v>415389</v>
      </c>
      <c r="F27" s="240">
        <v>3</v>
      </c>
      <c r="G27" s="240">
        <v>0</v>
      </c>
      <c r="H27" s="240">
        <v>0</v>
      </c>
      <c r="I27" s="240">
        <v>397348</v>
      </c>
      <c r="J27" s="240">
        <v>395524</v>
      </c>
      <c r="K27" s="240">
        <v>1076</v>
      </c>
      <c r="L27" s="240">
        <v>543</v>
      </c>
      <c r="M27" s="240">
        <v>205</v>
      </c>
    </row>
    <row r="28" spans="1:13" ht="12.75">
      <c r="A28" s="239" t="s">
        <v>190</v>
      </c>
      <c r="B28" s="239" t="s">
        <v>191</v>
      </c>
      <c r="C28" s="240">
        <v>829279</v>
      </c>
      <c r="D28" s="240">
        <v>424730</v>
      </c>
      <c r="E28" s="240">
        <v>424677</v>
      </c>
      <c r="F28" s="240">
        <v>52</v>
      </c>
      <c r="G28" s="240">
        <v>0</v>
      </c>
      <c r="H28" s="240">
        <v>1</v>
      </c>
      <c r="I28" s="240">
        <v>404549</v>
      </c>
      <c r="J28" s="240">
        <v>402107</v>
      </c>
      <c r="K28" s="240">
        <v>1994</v>
      </c>
      <c r="L28" s="240">
        <v>246</v>
      </c>
      <c r="M28" s="240">
        <v>202</v>
      </c>
    </row>
    <row r="29" spans="1:13" ht="12.75">
      <c r="A29" s="239" t="s">
        <v>192</v>
      </c>
      <c r="B29" s="239" t="s">
        <v>193</v>
      </c>
      <c r="C29" s="240">
        <v>835628</v>
      </c>
      <c r="D29" s="240">
        <v>425223</v>
      </c>
      <c r="E29" s="240">
        <v>424840</v>
      </c>
      <c r="F29" s="240">
        <v>326</v>
      </c>
      <c r="G29" s="240">
        <v>47</v>
      </c>
      <c r="H29" s="240">
        <v>10</v>
      </c>
      <c r="I29" s="240">
        <v>410405</v>
      </c>
      <c r="J29" s="240">
        <v>406168</v>
      </c>
      <c r="K29" s="240">
        <v>3818</v>
      </c>
      <c r="L29" s="240">
        <v>178</v>
      </c>
      <c r="M29" s="240">
        <v>241</v>
      </c>
    </row>
    <row r="30" spans="1:13" ht="12.75">
      <c r="A30" s="239" t="s">
        <v>194</v>
      </c>
      <c r="B30" s="239" t="s">
        <v>195</v>
      </c>
      <c r="C30" s="240">
        <v>838571</v>
      </c>
      <c r="D30" s="240">
        <v>426473</v>
      </c>
      <c r="E30" s="240">
        <v>424264</v>
      </c>
      <c r="F30" s="240">
        <v>1755</v>
      </c>
      <c r="G30" s="240">
        <v>256</v>
      </c>
      <c r="H30" s="240">
        <v>198</v>
      </c>
      <c r="I30" s="240">
        <v>412098</v>
      </c>
      <c r="J30" s="240">
        <v>404023</v>
      </c>
      <c r="K30" s="240">
        <v>7505</v>
      </c>
      <c r="L30" s="240">
        <v>263</v>
      </c>
      <c r="M30" s="240">
        <v>307</v>
      </c>
    </row>
    <row r="31" spans="1:13" ht="12.75">
      <c r="A31" s="239" t="s">
        <v>196</v>
      </c>
      <c r="B31" s="239" t="s">
        <v>197</v>
      </c>
      <c r="C31" s="240">
        <v>828205</v>
      </c>
      <c r="D31" s="240">
        <v>419059</v>
      </c>
      <c r="E31" s="240">
        <v>415064</v>
      </c>
      <c r="F31" s="240">
        <v>3426</v>
      </c>
      <c r="G31" s="240">
        <v>313</v>
      </c>
      <c r="H31" s="240">
        <v>256</v>
      </c>
      <c r="I31" s="240">
        <v>409146</v>
      </c>
      <c r="J31" s="240">
        <v>394784</v>
      </c>
      <c r="K31" s="240">
        <v>13472</v>
      </c>
      <c r="L31" s="240">
        <v>283</v>
      </c>
      <c r="M31" s="240">
        <v>607</v>
      </c>
    </row>
    <row r="32" spans="1:13" ht="12.75">
      <c r="A32" s="239" t="s">
        <v>198</v>
      </c>
      <c r="B32" s="239" t="s">
        <v>199</v>
      </c>
      <c r="C32" s="240">
        <v>830525</v>
      </c>
      <c r="D32" s="240">
        <v>418348</v>
      </c>
      <c r="E32" s="240">
        <v>409125</v>
      </c>
      <c r="F32" s="240">
        <v>8493</v>
      </c>
      <c r="G32" s="240">
        <v>329</v>
      </c>
      <c r="H32" s="240">
        <v>401</v>
      </c>
      <c r="I32" s="240">
        <v>412177</v>
      </c>
      <c r="J32" s="240">
        <v>385574</v>
      </c>
      <c r="K32" s="240">
        <v>25025</v>
      </c>
      <c r="L32" s="240">
        <v>379</v>
      </c>
      <c r="M32" s="240">
        <v>1199</v>
      </c>
    </row>
    <row r="33" spans="1:13" ht="12.75">
      <c r="A33" s="239" t="s">
        <v>200</v>
      </c>
      <c r="B33" s="239" t="s">
        <v>201</v>
      </c>
      <c r="C33" s="240">
        <v>811414</v>
      </c>
      <c r="D33" s="240">
        <v>406485</v>
      </c>
      <c r="E33" s="240">
        <v>392396</v>
      </c>
      <c r="F33" s="240">
        <v>13259</v>
      </c>
      <c r="G33" s="240">
        <v>269</v>
      </c>
      <c r="H33" s="240">
        <v>561</v>
      </c>
      <c r="I33" s="240">
        <v>404929</v>
      </c>
      <c r="J33" s="240">
        <v>366671</v>
      </c>
      <c r="K33" s="240">
        <v>35991</v>
      </c>
      <c r="L33" s="240">
        <v>392</v>
      </c>
      <c r="M33" s="240">
        <v>1875</v>
      </c>
    </row>
    <row r="34" spans="1:13" ht="12.75">
      <c r="A34" s="239" t="s">
        <v>202</v>
      </c>
      <c r="B34" s="239" t="s">
        <v>203</v>
      </c>
      <c r="C34" s="240">
        <v>792224</v>
      </c>
      <c r="D34" s="240">
        <v>395548</v>
      </c>
      <c r="E34" s="240">
        <v>374163</v>
      </c>
      <c r="F34" s="240">
        <v>20296</v>
      </c>
      <c r="G34" s="240">
        <v>230</v>
      </c>
      <c r="H34" s="240">
        <v>859</v>
      </c>
      <c r="I34" s="240">
        <v>396676</v>
      </c>
      <c r="J34" s="240">
        <v>342923</v>
      </c>
      <c r="K34" s="240">
        <v>50439</v>
      </c>
      <c r="L34" s="240">
        <v>380</v>
      </c>
      <c r="M34" s="240">
        <v>2934</v>
      </c>
    </row>
    <row r="35" spans="1:13" ht="12.75">
      <c r="A35" s="239" t="s">
        <v>204</v>
      </c>
      <c r="B35" s="239" t="s">
        <v>205</v>
      </c>
      <c r="C35" s="240">
        <v>775033</v>
      </c>
      <c r="D35" s="240">
        <v>385084</v>
      </c>
      <c r="E35" s="240">
        <v>351893</v>
      </c>
      <c r="F35" s="240">
        <v>31175</v>
      </c>
      <c r="G35" s="240">
        <v>584</v>
      </c>
      <c r="H35" s="240">
        <v>1432</v>
      </c>
      <c r="I35" s="240">
        <v>389949</v>
      </c>
      <c r="J35" s="240">
        <v>318422</v>
      </c>
      <c r="K35" s="240">
        <v>66978</v>
      </c>
      <c r="L35" s="240">
        <v>425</v>
      </c>
      <c r="M35" s="240">
        <v>4124</v>
      </c>
    </row>
    <row r="36" spans="1:13" ht="12.75">
      <c r="A36" s="239" t="s">
        <v>206</v>
      </c>
      <c r="B36" s="239" t="s">
        <v>207</v>
      </c>
      <c r="C36" s="240">
        <v>820144</v>
      </c>
      <c r="D36" s="240">
        <v>407849</v>
      </c>
      <c r="E36" s="240">
        <v>357085</v>
      </c>
      <c r="F36" s="240">
        <v>48121</v>
      </c>
      <c r="G36" s="240">
        <v>237</v>
      </c>
      <c r="H36" s="240">
        <v>2406</v>
      </c>
      <c r="I36" s="240">
        <v>412295</v>
      </c>
      <c r="J36" s="240">
        <v>313542</v>
      </c>
      <c r="K36" s="240">
        <v>92404</v>
      </c>
      <c r="L36" s="240">
        <v>482</v>
      </c>
      <c r="M36" s="240">
        <v>5867</v>
      </c>
    </row>
    <row r="37" spans="1:13" ht="12.75">
      <c r="A37" s="239" t="s">
        <v>208</v>
      </c>
      <c r="B37" s="239" t="s">
        <v>209</v>
      </c>
      <c r="C37" s="240">
        <v>824142</v>
      </c>
      <c r="D37" s="240">
        <v>408473</v>
      </c>
      <c r="E37" s="240">
        <v>337281</v>
      </c>
      <c r="F37" s="240">
        <v>67543</v>
      </c>
      <c r="G37" s="240">
        <v>322</v>
      </c>
      <c r="H37" s="240">
        <v>3327</v>
      </c>
      <c r="I37" s="240">
        <v>415669</v>
      </c>
      <c r="J37" s="240">
        <v>293435</v>
      </c>
      <c r="K37" s="240">
        <v>114294</v>
      </c>
      <c r="L37" s="240">
        <v>481</v>
      </c>
      <c r="M37" s="240">
        <v>7459</v>
      </c>
    </row>
    <row r="38" spans="1:13" ht="12.75">
      <c r="A38" s="239" t="s">
        <v>210</v>
      </c>
      <c r="B38" s="239" t="s">
        <v>211</v>
      </c>
      <c r="C38" s="240">
        <v>833094</v>
      </c>
      <c r="D38" s="240">
        <v>411400</v>
      </c>
      <c r="E38" s="240">
        <v>320187</v>
      </c>
      <c r="F38" s="240">
        <v>86291</v>
      </c>
      <c r="G38" s="240">
        <v>232</v>
      </c>
      <c r="H38" s="240">
        <v>4690</v>
      </c>
      <c r="I38" s="240">
        <v>421694</v>
      </c>
      <c r="J38" s="240">
        <v>275124</v>
      </c>
      <c r="K38" s="240">
        <v>136523</v>
      </c>
      <c r="L38" s="240">
        <v>658</v>
      </c>
      <c r="M38" s="240">
        <v>9389</v>
      </c>
    </row>
    <row r="39" spans="1:13" ht="12.75">
      <c r="A39" s="239" t="s">
        <v>212</v>
      </c>
      <c r="B39" s="239" t="s">
        <v>213</v>
      </c>
      <c r="C39" s="240">
        <v>787856</v>
      </c>
      <c r="D39" s="240">
        <v>389562</v>
      </c>
      <c r="E39" s="240">
        <v>283011</v>
      </c>
      <c r="F39" s="240">
        <v>100536</v>
      </c>
      <c r="G39" s="240">
        <v>236</v>
      </c>
      <c r="H39" s="240">
        <v>5779</v>
      </c>
      <c r="I39" s="240">
        <v>398294</v>
      </c>
      <c r="J39" s="240">
        <v>239849</v>
      </c>
      <c r="K39" s="240">
        <v>146930</v>
      </c>
      <c r="L39" s="240">
        <v>624</v>
      </c>
      <c r="M39" s="240">
        <v>10891</v>
      </c>
    </row>
    <row r="40" spans="1:13" ht="12.75">
      <c r="A40" s="239" t="s">
        <v>214</v>
      </c>
      <c r="B40" s="239" t="s">
        <v>215</v>
      </c>
      <c r="C40" s="240">
        <v>773775</v>
      </c>
      <c r="D40" s="240">
        <v>383924</v>
      </c>
      <c r="E40" s="240">
        <v>260463</v>
      </c>
      <c r="F40" s="240">
        <v>115740</v>
      </c>
      <c r="G40" s="240">
        <v>198</v>
      </c>
      <c r="H40" s="240">
        <v>7523</v>
      </c>
      <c r="I40" s="240">
        <v>389851</v>
      </c>
      <c r="J40" s="240">
        <v>217809</v>
      </c>
      <c r="K40" s="240">
        <v>158129</v>
      </c>
      <c r="L40" s="240">
        <v>748</v>
      </c>
      <c r="M40" s="240">
        <v>13165</v>
      </c>
    </row>
    <row r="41" spans="1:13" ht="12.75">
      <c r="A41" s="239" t="s">
        <v>216</v>
      </c>
      <c r="B41" s="239" t="s">
        <v>217</v>
      </c>
      <c r="C41" s="240">
        <v>787332</v>
      </c>
      <c r="D41" s="240">
        <v>391442</v>
      </c>
      <c r="E41" s="240">
        <v>244898</v>
      </c>
      <c r="F41" s="240">
        <v>136381</v>
      </c>
      <c r="G41" s="240">
        <v>399</v>
      </c>
      <c r="H41" s="240">
        <v>9764</v>
      </c>
      <c r="I41" s="240">
        <v>395890</v>
      </c>
      <c r="J41" s="240">
        <v>205891</v>
      </c>
      <c r="K41" s="240">
        <v>173601</v>
      </c>
      <c r="L41" s="240">
        <v>901</v>
      </c>
      <c r="M41" s="240">
        <v>15497</v>
      </c>
    </row>
    <row r="42" spans="1:13" ht="12.75">
      <c r="A42" s="239" t="s">
        <v>218</v>
      </c>
      <c r="B42" s="239" t="s">
        <v>219</v>
      </c>
      <c r="C42" s="240">
        <v>770028</v>
      </c>
      <c r="D42" s="240">
        <v>382187</v>
      </c>
      <c r="E42" s="240">
        <v>220831</v>
      </c>
      <c r="F42" s="240">
        <v>149426</v>
      </c>
      <c r="G42" s="240">
        <v>273</v>
      </c>
      <c r="H42" s="240">
        <v>11657</v>
      </c>
      <c r="I42" s="240">
        <v>387841</v>
      </c>
      <c r="J42" s="240">
        <v>185060</v>
      </c>
      <c r="K42" s="240">
        <v>183714</v>
      </c>
      <c r="L42" s="240">
        <v>1087</v>
      </c>
      <c r="M42" s="240">
        <v>17980</v>
      </c>
    </row>
    <row r="43" spans="1:13" ht="12.75">
      <c r="A43" s="239" t="s">
        <v>220</v>
      </c>
      <c r="B43" s="239" t="s">
        <v>221</v>
      </c>
      <c r="C43" s="240">
        <v>794421</v>
      </c>
      <c r="D43" s="240">
        <v>394354</v>
      </c>
      <c r="E43" s="240">
        <v>213789</v>
      </c>
      <c r="F43" s="240">
        <v>166300</v>
      </c>
      <c r="G43" s="240">
        <v>324</v>
      </c>
      <c r="H43" s="240">
        <v>13941</v>
      </c>
      <c r="I43" s="240">
        <v>400067</v>
      </c>
      <c r="J43" s="240">
        <v>180389</v>
      </c>
      <c r="K43" s="240">
        <v>197361</v>
      </c>
      <c r="L43" s="240">
        <v>1276</v>
      </c>
      <c r="M43" s="240">
        <v>21041</v>
      </c>
    </row>
    <row r="44" spans="1:13" ht="12.75">
      <c r="A44" s="239" t="s">
        <v>222</v>
      </c>
      <c r="B44" s="239" t="s">
        <v>223</v>
      </c>
      <c r="C44" s="240">
        <v>841975</v>
      </c>
      <c r="D44" s="240">
        <v>417857</v>
      </c>
      <c r="E44" s="240">
        <v>213483</v>
      </c>
      <c r="F44" s="240">
        <v>186885</v>
      </c>
      <c r="G44" s="240">
        <v>445</v>
      </c>
      <c r="H44" s="240">
        <v>17044</v>
      </c>
      <c r="I44" s="240">
        <v>424118</v>
      </c>
      <c r="J44" s="240">
        <v>180858</v>
      </c>
      <c r="K44" s="240">
        <v>216274</v>
      </c>
      <c r="L44" s="240">
        <v>1603</v>
      </c>
      <c r="M44" s="240">
        <v>25383</v>
      </c>
    </row>
    <row r="45" spans="1:13" ht="12.75">
      <c r="A45" s="239" t="s">
        <v>224</v>
      </c>
      <c r="B45" s="239" t="s">
        <v>225</v>
      </c>
      <c r="C45" s="240">
        <v>893198</v>
      </c>
      <c r="D45" s="240">
        <v>443222</v>
      </c>
      <c r="E45" s="240">
        <v>213152</v>
      </c>
      <c r="F45" s="240">
        <v>209079</v>
      </c>
      <c r="G45" s="240">
        <v>498</v>
      </c>
      <c r="H45" s="240">
        <v>20493</v>
      </c>
      <c r="I45" s="240">
        <v>449976</v>
      </c>
      <c r="J45" s="240">
        <v>182041</v>
      </c>
      <c r="K45" s="240">
        <v>236071</v>
      </c>
      <c r="L45" s="240">
        <v>1921</v>
      </c>
      <c r="M45" s="240">
        <v>29943</v>
      </c>
    </row>
    <row r="46" spans="1:13" ht="12.75">
      <c r="A46" s="239" t="s">
        <v>226</v>
      </c>
      <c r="B46" s="239" t="s">
        <v>227</v>
      </c>
      <c r="C46" s="240">
        <v>918665</v>
      </c>
      <c r="D46" s="240">
        <v>455937</v>
      </c>
      <c r="E46" s="240">
        <v>208421</v>
      </c>
      <c r="F46" s="240">
        <v>223272</v>
      </c>
      <c r="G46" s="240">
        <v>624</v>
      </c>
      <c r="H46" s="240">
        <v>23620</v>
      </c>
      <c r="I46" s="240">
        <v>462728</v>
      </c>
      <c r="J46" s="240">
        <v>177543</v>
      </c>
      <c r="K46" s="240">
        <v>248542</v>
      </c>
      <c r="L46" s="240">
        <v>2491</v>
      </c>
      <c r="M46" s="240">
        <v>34152</v>
      </c>
    </row>
    <row r="47" spans="1:13" ht="12.75">
      <c r="A47" s="239" t="s">
        <v>228</v>
      </c>
      <c r="B47" s="239" t="s">
        <v>229</v>
      </c>
      <c r="C47" s="240">
        <v>917144</v>
      </c>
      <c r="D47" s="240">
        <v>454621</v>
      </c>
      <c r="E47" s="240">
        <v>196488</v>
      </c>
      <c r="F47" s="240">
        <v>231336</v>
      </c>
      <c r="G47" s="240">
        <v>715</v>
      </c>
      <c r="H47" s="240">
        <v>26082</v>
      </c>
      <c r="I47" s="240">
        <v>462523</v>
      </c>
      <c r="J47" s="240">
        <v>168352</v>
      </c>
      <c r="K47" s="240">
        <v>254223</v>
      </c>
      <c r="L47" s="240">
        <v>2600</v>
      </c>
      <c r="M47" s="240">
        <v>37348</v>
      </c>
    </row>
    <row r="48" spans="1:13" ht="12.75">
      <c r="A48" s="239" t="s">
        <v>230</v>
      </c>
      <c r="B48" s="239" t="s">
        <v>231</v>
      </c>
      <c r="C48" s="240">
        <v>900151</v>
      </c>
      <c r="D48" s="240">
        <v>446144</v>
      </c>
      <c r="E48" s="240">
        <v>184081</v>
      </c>
      <c r="F48" s="240">
        <v>233009</v>
      </c>
      <c r="G48" s="240">
        <v>773</v>
      </c>
      <c r="H48" s="240">
        <v>28281</v>
      </c>
      <c r="I48" s="240">
        <v>454007</v>
      </c>
      <c r="J48" s="240">
        <v>157161</v>
      </c>
      <c r="K48" s="240">
        <v>253711</v>
      </c>
      <c r="L48" s="240">
        <v>3064</v>
      </c>
      <c r="M48" s="240">
        <v>40071</v>
      </c>
    </row>
    <row r="49" spans="1:13" ht="12.75">
      <c r="A49" s="239" t="s">
        <v>232</v>
      </c>
      <c r="B49" s="239" t="s">
        <v>233</v>
      </c>
      <c r="C49" s="240">
        <v>892659</v>
      </c>
      <c r="D49" s="240">
        <v>442507</v>
      </c>
      <c r="E49" s="240">
        <v>173371</v>
      </c>
      <c r="F49" s="240">
        <v>236903</v>
      </c>
      <c r="G49" s="240">
        <v>1039</v>
      </c>
      <c r="H49" s="240">
        <v>31194</v>
      </c>
      <c r="I49" s="240">
        <v>450152</v>
      </c>
      <c r="J49" s="240">
        <v>147762</v>
      </c>
      <c r="K49" s="240">
        <v>255850</v>
      </c>
      <c r="L49" s="240">
        <v>3503</v>
      </c>
      <c r="M49" s="240">
        <v>43037</v>
      </c>
    </row>
    <row r="50" spans="1:13" ht="12.75">
      <c r="A50" s="239" t="s">
        <v>234</v>
      </c>
      <c r="B50" s="239" t="s">
        <v>235</v>
      </c>
      <c r="C50" s="240">
        <v>888247</v>
      </c>
      <c r="D50" s="240">
        <v>439387</v>
      </c>
      <c r="E50" s="240">
        <v>163275</v>
      </c>
      <c r="F50" s="240">
        <v>241186</v>
      </c>
      <c r="G50" s="240">
        <v>1195</v>
      </c>
      <c r="H50" s="240">
        <v>33731</v>
      </c>
      <c r="I50" s="240">
        <v>448860</v>
      </c>
      <c r="J50" s="240">
        <v>140039</v>
      </c>
      <c r="K50" s="240">
        <v>259435</v>
      </c>
      <c r="L50" s="240">
        <v>3769</v>
      </c>
      <c r="M50" s="240">
        <v>45617</v>
      </c>
    </row>
    <row r="51" spans="1:13" ht="12.75">
      <c r="A51" s="239" t="s">
        <v>236</v>
      </c>
      <c r="B51" s="239" t="s">
        <v>237</v>
      </c>
      <c r="C51" s="240">
        <v>887835</v>
      </c>
      <c r="D51" s="240">
        <v>438732</v>
      </c>
      <c r="E51" s="240">
        <v>157042</v>
      </c>
      <c r="F51" s="240">
        <v>244780</v>
      </c>
      <c r="G51" s="240">
        <v>1270</v>
      </c>
      <c r="H51" s="240">
        <v>35640</v>
      </c>
      <c r="I51" s="240">
        <v>449103</v>
      </c>
      <c r="J51" s="240">
        <v>132784</v>
      </c>
      <c r="K51" s="240">
        <v>261846</v>
      </c>
      <c r="L51" s="240">
        <v>4674</v>
      </c>
      <c r="M51" s="240">
        <v>49799</v>
      </c>
    </row>
    <row r="52" spans="1:13" ht="12.75">
      <c r="A52" s="239" t="s">
        <v>238</v>
      </c>
      <c r="B52" s="239" t="s">
        <v>239</v>
      </c>
      <c r="C52" s="240">
        <v>913402</v>
      </c>
      <c r="D52" s="240">
        <v>450506</v>
      </c>
      <c r="E52" s="240">
        <v>150340</v>
      </c>
      <c r="F52" s="240">
        <v>258748</v>
      </c>
      <c r="G52" s="240">
        <v>1615</v>
      </c>
      <c r="H52" s="240">
        <v>39803</v>
      </c>
      <c r="I52" s="240">
        <v>462896</v>
      </c>
      <c r="J52" s="240">
        <v>129429</v>
      </c>
      <c r="K52" s="240">
        <v>272671</v>
      </c>
      <c r="L52" s="240">
        <v>5702</v>
      </c>
      <c r="M52" s="240">
        <v>55094</v>
      </c>
    </row>
    <row r="53" spans="1:13" ht="12.75">
      <c r="A53" s="239" t="s">
        <v>240</v>
      </c>
      <c r="B53" s="239" t="s">
        <v>241</v>
      </c>
      <c r="C53" s="240">
        <v>914361</v>
      </c>
      <c r="D53" s="240">
        <v>450755</v>
      </c>
      <c r="E53" s="240">
        <v>143114</v>
      </c>
      <c r="F53" s="240">
        <v>263387</v>
      </c>
      <c r="G53" s="240">
        <v>1817</v>
      </c>
      <c r="H53" s="240">
        <v>42437</v>
      </c>
      <c r="I53" s="240">
        <v>463606</v>
      </c>
      <c r="J53" s="240">
        <v>122598</v>
      </c>
      <c r="K53" s="240">
        <v>275806</v>
      </c>
      <c r="L53" s="240">
        <v>6586</v>
      </c>
      <c r="M53" s="240">
        <v>58616</v>
      </c>
    </row>
    <row r="54" spans="1:13" ht="12.75">
      <c r="A54" s="239" t="s">
        <v>242</v>
      </c>
      <c r="B54" s="239" t="s">
        <v>243</v>
      </c>
      <c r="C54" s="240">
        <v>925125</v>
      </c>
      <c r="D54" s="240">
        <v>455568</v>
      </c>
      <c r="E54" s="240">
        <v>138484</v>
      </c>
      <c r="F54" s="240">
        <v>269780</v>
      </c>
      <c r="G54" s="240">
        <v>2158</v>
      </c>
      <c r="H54" s="240">
        <v>45146</v>
      </c>
      <c r="I54" s="240">
        <v>469557</v>
      </c>
      <c r="J54" s="240">
        <v>117375</v>
      </c>
      <c r="K54" s="240">
        <v>282450</v>
      </c>
      <c r="L54" s="240">
        <v>7546</v>
      </c>
      <c r="M54" s="240">
        <v>62186</v>
      </c>
    </row>
    <row r="55" spans="1:13" ht="12.75">
      <c r="A55" s="239" t="s">
        <v>244</v>
      </c>
      <c r="B55" s="239" t="s">
        <v>245</v>
      </c>
      <c r="C55" s="240">
        <v>916447</v>
      </c>
      <c r="D55" s="240">
        <v>449933</v>
      </c>
      <c r="E55" s="240">
        <v>129893</v>
      </c>
      <c r="F55" s="240">
        <v>270297</v>
      </c>
      <c r="G55" s="240">
        <v>2325</v>
      </c>
      <c r="H55" s="240">
        <v>47418</v>
      </c>
      <c r="I55" s="240">
        <v>466514</v>
      </c>
      <c r="J55" s="240">
        <v>110103</v>
      </c>
      <c r="K55" s="240">
        <v>283004</v>
      </c>
      <c r="L55" s="240">
        <v>8603</v>
      </c>
      <c r="M55" s="240">
        <v>64804</v>
      </c>
    </row>
    <row r="56" spans="1:13" ht="12.75">
      <c r="A56" s="239" t="s">
        <v>246</v>
      </c>
      <c r="B56" s="239" t="s">
        <v>247</v>
      </c>
      <c r="C56" s="240">
        <v>886541</v>
      </c>
      <c r="D56" s="240">
        <v>435123</v>
      </c>
      <c r="E56" s="240">
        <v>119052</v>
      </c>
      <c r="F56" s="240">
        <v>265031</v>
      </c>
      <c r="G56" s="240">
        <v>2453</v>
      </c>
      <c r="H56" s="240">
        <v>48587</v>
      </c>
      <c r="I56" s="240">
        <v>451418</v>
      </c>
      <c r="J56" s="240">
        <v>99712</v>
      </c>
      <c r="K56" s="240">
        <v>277122</v>
      </c>
      <c r="L56" s="240">
        <v>9176</v>
      </c>
      <c r="M56" s="240">
        <v>65408</v>
      </c>
    </row>
    <row r="57" spans="1:13" ht="12.75">
      <c r="A57" s="239" t="s">
        <v>248</v>
      </c>
      <c r="B57" s="239" t="s">
        <v>249</v>
      </c>
      <c r="C57" s="240">
        <v>890559</v>
      </c>
      <c r="D57" s="240">
        <v>437777</v>
      </c>
      <c r="E57" s="240">
        <v>113514</v>
      </c>
      <c r="F57" s="240">
        <v>270364</v>
      </c>
      <c r="G57" s="240">
        <v>2925</v>
      </c>
      <c r="H57" s="240">
        <v>50974</v>
      </c>
      <c r="I57" s="240">
        <v>452782</v>
      </c>
      <c r="J57" s="240">
        <v>93784</v>
      </c>
      <c r="K57" s="240">
        <v>280339</v>
      </c>
      <c r="L57" s="240">
        <v>10817</v>
      </c>
      <c r="M57" s="240">
        <v>67842</v>
      </c>
    </row>
    <row r="58" spans="1:13" ht="12.75">
      <c r="A58" s="239" t="s">
        <v>250</v>
      </c>
      <c r="B58" s="239" t="s">
        <v>251</v>
      </c>
      <c r="C58" s="240">
        <v>886209</v>
      </c>
      <c r="D58" s="240">
        <v>435018</v>
      </c>
      <c r="E58" s="240">
        <v>106296</v>
      </c>
      <c r="F58" s="240">
        <v>273247</v>
      </c>
      <c r="G58" s="240">
        <v>3302</v>
      </c>
      <c r="H58" s="240">
        <v>52173</v>
      </c>
      <c r="I58" s="240">
        <v>451191</v>
      </c>
      <c r="J58" s="240">
        <v>86876</v>
      </c>
      <c r="K58" s="240">
        <v>281796</v>
      </c>
      <c r="L58" s="240">
        <v>12412</v>
      </c>
      <c r="M58" s="240">
        <v>70107</v>
      </c>
    </row>
    <row r="59" spans="1:13" ht="12.75">
      <c r="A59" s="239" t="s">
        <v>252</v>
      </c>
      <c r="B59" s="239" t="s">
        <v>253</v>
      </c>
      <c r="C59" s="240">
        <v>880978</v>
      </c>
      <c r="D59" s="240">
        <v>430844</v>
      </c>
      <c r="E59" s="240">
        <v>98945</v>
      </c>
      <c r="F59" s="240">
        <v>274681</v>
      </c>
      <c r="G59" s="240">
        <v>3586</v>
      </c>
      <c r="H59" s="240">
        <v>53632</v>
      </c>
      <c r="I59" s="240">
        <v>450134</v>
      </c>
      <c r="J59" s="240">
        <v>80923</v>
      </c>
      <c r="K59" s="240">
        <v>284633</v>
      </c>
      <c r="L59" s="240">
        <v>14212</v>
      </c>
      <c r="M59" s="240">
        <v>70366</v>
      </c>
    </row>
    <row r="60" spans="1:13" ht="12.75">
      <c r="A60" s="239" t="s">
        <v>254</v>
      </c>
      <c r="B60" s="239" t="s">
        <v>255</v>
      </c>
      <c r="C60" s="240">
        <v>862405</v>
      </c>
      <c r="D60" s="240">
        <v>420347</v>
      </c>
      <c r="E60" s="240">
        <v>89635</v>
      </c>
      <c r="F60" s="240">
        <v>273883</v>
      </c>
      <c r="G60" s="240">
        <v>4045</v>
      </c>
      <c r="H60" s="240">
        <v>52784</v>
      </c>
      <c r="I60" s="240">
        <v>442058</v>
      </c>
      <c r="J60" s="240">
        <v>74675</v>
      </c>
      <c r="K60" s="240">
        <v>281804</v>
      </c>
      <c r="L60" s="240">
        <v>15391</v>
      </c>
      <c r="M60" s="240">
        <v>70188</v>
      </c>
    </row>
    <row r="61" spans="1:13" ht="12.75">
      <c r="A61" s="239" t="s">
        <v>256</v>
      </c>
      <c r="B61" s="239" t="s">
        <v>257</v>
      </c>
      <c r="C61" s="240">
        <v>861039</v>
      </c>
      <c r="D61" s="240">
        <v>420665</v>
      </c>
      <c r="E61" s="240">
        <v>83322</v>
      </c>
      <c r="F61" s="240">
        <v>277862</v>
      </c>
      <c r="G61" s="240">
        <v>4651</v>
      </c>
      <c r="H61" s="240">
        <v>54830</v>
      </c>
      <c r="I61" s="240">
        <v>440374</v>
      </c>
      <c r="J61" s="240">
        <v>68520</v>
      </c>
      <c r="K61" s="240">
        <v>283709</v>
      </c>
      <c r="L61" s="240">
        <v>17171</v>
      </c>
      <c r="M61" s="240">
        <v>70974</v>
      </c>
    </row>
    <row r="62" spans="1:13" ht="12.75">
      <c r="A62" s="239" t="s">
        <v>258</v>
      </c>
      <c r="B62" s="239" t="s">
        <v>259</v>
      </c>
      <c r="C62" s="240">
        <v>855467</v>
      </c>
      <c r="D62" s="240">
        <v>416229</v>
      </c>
      <c r="E62" s="240">
        <v>76585</v>
      </c>
      <c r="F62" s="240">
        <v>279833</v>
      </c>
      <c r="G62" s="240">
        <v>5113</v>
      </c>
      <c r="H62" s="240">
        <v>54698</v>
      </c>
      <c r="I62" s="240">
        <v>439238</v>
      </c>
      <c r="J62" s="240">
        <v>63192</v>
      </c>
      <c r="K62" s="240">
        <v>285286</v>
      </c>
      <c r="L62" s="240">
        <v>19510</v>
      </c>
      <c r="M62" s="240">
        <v>71250</v>
      </c>
    </row>
    <row r="63" spans="1:13" ht="12.75">
      <c r="A63" s="239" t="s">
        <v>260</v>
      </c>
      <c r="B63" s="239" t="s">
        <v>261</v>
      </c>
      <c r="C63" s="240">
        <v>846100</v>
      </c>
      <c r="D63" s="240">
        <v>410404</v>
      </c>
      <c r="E63" s="240">
        <v>69886</v>
      </c>
      <c r="F63" s="240">
        <v>280334</v>
      </c>
      <c r="G63" s="240">
        <v>5425</v>
      </c>
      <c r="H63" s="240">
        <v>54759</v>
      </c>
      <c r="I63" s="240">
        <v>435696</v>
      </c>
      <c r="J63" s="240">
        <v>58798</v>
      </c>
      <c r="K63" s="240">
        <v>284242</v>
      </c>
      <c r="L63" s="240">
        <v>21407</v>
      </c>
      <c r="M63" s="240">
        <v>71249</v>
      </c>
    </row>
    <row r="64" spans="1:13" ht="12.75">
      <c r="A64" s="239" t="s">
        <v>262</v>
      </c>
      <c r="B64" s="239" t="s">
        <v>263</v>
      </c>
      <c r="C64" s="240">
        <v>848441</v>
      </c>
      <c r="D64" s="240">
        <v>413538</v>
      </c>
      <c r="E64" s="240">
        <v>65681</v>
      </c>
      <c r="F64" s="240">
        <v>286649</v>
      </c>
      <c r="G64" s="240">
        <v>6089</v>
      </c>
      <c r="H64" s="240">
        <v>55119</v>
      </c>
      <c r="I64" s="240">
        <v>434903</v>
      </c>
      <c r="J64" s="240">
        <v>54374</v>
      </c>
      <c r="K64" s="240">
        <v>286134</v>
      </c>
      <c r="L64" s="240">
        <v>23755</v>
      </c>
      <c r="M64" s="240">
        <v>70640</v>
      </c>
    </row>
    <row r="65" spans="1:13" ht="12.75">
      <c r="A65" s="239" t="s">
        <v>264</v>
      </c>
      <c r="B65" s="239" t="s">
        <v>265</v>
      </c>
      <c r="C65" s="240">
        <v>833845</v>
      </c>
      <c r="D65" s="240">
        <v>405535</v>
      </c>
      <c r="E65" s="240">
        <v>59503</v>
      </c>
      <c r="F65" s="240">
        <v>285823</v>
      </c>
      <c r="G65" s="240">
        <v>6830</v>
      </c>
      <c r="H65" s="240">
        <v>53379</v>
      </c>
      <c r="I65" s="240">
        <v>428310</v>
      </c>
      <c r="J65" s="240">
        <v>51707</v>
      </c>
      <c r="K65" s="240">
        <v>281806</v>
      </c>
      <c r="L65" s="240">
        <v>25998</v>
      </c>
      <c r="M65" s="240">
        <v>68799</v>
      </c>
    </row>
    <row r="66" spans="1:13" ht="12.75">
      <c r="A66" s="239" t="s">
        <v>266</v>
      </c>
      <c r="B66" s="239" t="s">
        <v>267</v>
      </c>
      <c r="C66" s="240">
        <v>847807</v>
      </c>
      <c r="D66" s="240">
        <v>412303</v>
      </c>
      <c r="E66" s="240">
        <v>57959</v>
      </c>
      <c r="F66" s="240">
        <v>293260</v>
      </c>
      <c r="G66" s="240">
        <v>7345</v>
      </c>
      <c r="H66" s="240">
        <v>53739</v>
      </c>
      <c r="I66" s="240">
        <v>435504</v>
      </c>
      <c r="J66" s="240">
        <v>48913</v>
      </c>
      <c r="K66" s="240">
        <v>288404</v>
      </c>
      <c r="L66" s="240">
        <v>28504</v>
      </c>
      <c r="M66" s="240">
        <v>69683</v>
      </c>
    </row>
    <row r="67" spans="1:13" ht="12.75">
      <c r="A67" s="239" t="s">
        <v>268</v>
      </c>
      <c r="B67" s="239" t="s">
        <v>269</v>
      </c>
      <c r="C67" s="240">
        <v>828101</v>
      </c>
      <c r="D67" s="240">
        <v>403582</v>
      </c>
      <c r="E67" s="240">
        <v>52521</v>
      </c>
      <c r="F67" s="240">
        <v>292105</v>
      </c>
      <c r="G67" s="240">
        <v>7873</v>
      </c>
      <c r="H67" s="240">
        <v>51083</v>
      </c>
      <c r="I67" s="240">
        <v>424519</v>
      </c>
      <c r="J67" s="240">
        <v>45582</v>
      </c>
      <c r="K67" s="240">
        <v>280772</v>
      </c>
      <c r="L67" s="240">
        <v>31066</v>
      </c>
      <c r="M67" s="240">
        <v>67099</v>
      </c>
    </row>
    <row r="68" spans="1:13" ht="12.75">
      <c r="A68" s="239" t="s">
        <v>270</v>
      </c>
      <c r="B68" s="239" t="s">
        <v>271</v>
      </c>
      <c r="C68" s="240">
        <v>861376</v>
      </c>
      <c r="D68" s="240">
        <v>420385</v>
      </c>
      <c r="E68" s="240">
        <v>50766</v>
      </c>
      <c r="F68" s="240">
        <v>308665</v>
      </c>
      <c r="G68" s="240">
        <v>8927</v>
      </c>
      <c r="H68" s="240">
        <v>52027</v>
      </c>
      <c r="I68" s="240">
        <v>440991</v>
      </c>
      <c r="J68" s="240">
        <v>44337</v>
      </c>
      <c r="K68" s="240">
        <v>292430</v>
      </c>
      <c r="L68" s="240">
        <v>35486</v>
      </c>
      <c r="M68" s="240">
        <v>68738</v>
      </c>
    </row>
    <row r="69" spans="1:13" ht="12.75">
      <c r="A69" s="239" t="s">
        <v>272</v>
      </c>
      <c r="B69" s="239" t="s">
        <v>273</v>
      </c>
      <c r="C69" s="240">
        <v>848898</v>
      </c>
      <c r="D69" s="240">
        <v>414364</v>
      </c>
      <c r="E69" s="240">
        <v>46521</v>
      </c>
      <c r="F69" s="240">
        <v>307381</v>
      </c>
      <c r="G69" s="240">
        <v>9809</v>
      </c>
      <c r="H69" s="240">
        <v>50653</v>
      </c>
      <c r="I69" s="240">
        <v>434534</v>
      </c>
      <c r="J69" s="240">
        <v>42205</v>
      </c>
      <c r="K69" s="240">
        <v>287641</v>
      </c>
      <c r="L69" s="240">
        <v>38262</v>
      </c>
      <c r="M69" s="240">
        <v>66426</v>
      </c>
    </row>
    <row r="70" spans="1:13" ht="12.75">
      <c r="A70" s="239" t="s">
        <v>274</v>
      </c>
      <c r="B70" s="239" t="s">
        <v>275</v>
      </c>
      <c r="C70" s="240">
        <v>847244</v>
      </c>
      <c r="D70" s="240">
        <v>414090</v>
      </c>
      <c r="E70" s="240">
        <v>44074</v>
      </c>
      <c r="F70" s="240">
        <v>311011</v>
      </c>
      <c r="G70" s="240">
        <v>10457</v>
      </c>
      <c r="H70" s="240">
        <v>48548</v>
      </c>
      <c r="I70" s="240">
        <v>433154</v>
      </c>
      <c r="J70" s="240">
        <v>39749</v>
      </c>
      <c r="K70" s="240">
        <v>286945</v>
      </c>
      <c r="L70" s="240">
        <v>41806</v>
      </c>
      <c r="M70" s="240">
        <v>64654</v>
      </c>
    </row>
    <row r="71" spans="1:13" ht="12.75">
      <c r="A71" s="239" t="s">
        <v>276</v>
      </c>
      <c r="B71" s="239" t="s">
        <v>277</v>
      </c>
      <c r="C71" s="240">
        <v>831175</v>
      </c>
      <c r="D71" s="240">
        <v>404867</v>
      </c>
      <c r="E71" s="240">
        <v>40614</v>
      </c>
      <c r="F71" s="240">
        <v>306593</v>
      </c>
      <c r="G71" s="240">
        <v>11419</v>
      </c>
      <c r="H71" s="240">
        <v>46241</v>
      </c>
      <c r="I71" s="240">
        <v>426308</v>
      </c>
      <c r="J71" s="240">
        <v>37029</v>
      </c>
      <c r="K71" s="240">
        <v>281538</v>
      </c>
      <c r="L71" s="240">
        <v>45746</v>
      </c>
      <c r="M71" s="240">
        <v>61995</v>
      </c>
    </row>
    <row r="72" spans="1:13" ht="12.75">
      <c r="A72" s="239" t="s">
        <v>278</v>
      </c>
      <c r="B72" s="239" t="s">
        <v>279</v>
      </c>
      <c r="C72" s="240">
        <v>787574</v>
      </c>
      <c r="D72" s="240">
        <v>382694</v>
      </c>
      <c r="E72" s="240">
        <v>36332</v>
      </c>
      <c r="F72" s="240">
        <v>292005</v>
      </c>
      <c r="G72" s="240">
        <v>11928</v>
      </c>
      <c r="H72" s="240">
        <v>42429</v>
      </c>
      <c r="I72" s="240">
        <v>404880</v>
      </c>
      <c r="J72" s="240">
        <v>33494</v>
      </c>
      <c r="K72" s="240">
        <v>265809</v>
      </c>
      <c r="L72" s="240">
        <v>48873</v>
      </c>
      <c r="M72" s="240">
        <v>56704</v>
      </c>
    </row>
    <row r="73" spans="1:13" ht="12.75">
      <c r="A73" s="239" t="s">
        <v>280</v>
      </c>
      <c r="B73" s="239" t="s">
        <v>281</v>
      </c>
      <c r="C73" s="240">
        <v>596765</v>
      </c>
      <c r="D73" s="240">
        <v>289224</v>
      </c>
      <c r="E73" s="240">
        <v>26173</v>
      </c>
      <c r="F73" s="240">
        <v>221726</v>
      </c>
      <c r="G73" s="240">
        <v>9560</v>
      </c>
      <c r="H73" s="240">
        <v>31765</v>
      </c>
      <c r="I73" s="240">
        <v>307541</v>
      </c>
      <c r="J73" s="240">
        <v>24226</v>
      </c>
      <c r="K73" s="240">
        <v>200740</v>
      </c>
      <c r="L73" s="240">
        <v>41377</v>
      </c>
      <c r="M73" s="240">
        <v>41198</v>
      </c>
    </row>
    <row r="74" spans="1:13" ht="12.75">
      <c r="A74" s="239" t="s">
        <v>282</v>
      </c>
      <c r="B74" s="239" t="s">
        <v>283</v>
      </c>
      <c r="C74" s="240">
        <v>583893</v>
      </c>
      <c r="D74" s="240">
        <v>280854</v>
      </c>
      <c r="E74" s="240">
        <v>23928</v>
      </c>
      <c r="F74" s="240">
        <v>217594</v>
      </c>
      <c r="G74" s="240">
        <v>10413</v>
      </c>
      <c r="H74" s="240">
        <v>28919</v>
      </c>
      <c r="I74" s="240">
        <v>303039</v>
      </c>
      <c r="J74" s="240">
        <v>23430</v>
      </c>
      <c r="K74" s="240">
        <v>195858</v>
      </c>
      <c r="L74" s="240">
        <v>44475</v>
      </c>
      <c r="M74" s="240">
        <v>39276</v>
      </c>
    </row>
    <row r="75" spans="1:13" ht="12.75">
      <c r="A75" s="239" t="s">
        <v>284</v>
      </c>
      <c r="B75" s="239" t="s">
        <v>285</v>
      </c>
      <c r="C75" s="240">
        <v>567166</v>
      </c>
      <c r="D75" s="240">
        <v>272854</v>
      </c>
      <c r="E75" s="240">
        <v>23434</v>
      </c>
      <c r="F75" s="240">
        <v>211506</v>
      </c>
      <c r="G75" s="240">
        <v>11045</v>
      </c>
      <c r="H75" s="240">
        <v>26869</v>
      </c>
      <c r="I75" s="240">
        <v>294312</v>
      </c>
      <c r="J75" s="240">
        <v>22458</v>
      </c>
      <c r="K75" s="240">
        <v>187647</v>
      </c>
      <c r="L75" s="240">
        <v>48249</v>
      </c>
      <c r="M75" s="240">
        <v>35958</v>
      </c>
    </row>
    <row r="76" spans="1:13" ht="12.75">
      <c r="A76" s="239" t="s">
        <v>286</v>
      </c>
      <c r="B76" s="239" t="s">
        <v>287</v>
      </c>
      <c r="C76" s="240">
        <v>530459</v>
      </c>
      <c r="D76" s="240">
        <v>254715</v>
      </c>
      <c r="E76" s="240">
        <v>21118</v>
      </c>
      <c r="F76" s="240">
        <v>198872</v>
      </c>
      <c r="G76" s="240">
        <v>11307</v>
      </c>
      <c r="H76" s="240">
        <v>23418</v>
      </c>
      <c r="I76" s="240">
        <v>275744</v>
      </c>
      <c r="J76" s="240">
        <v>20559</v>
      </c>
      <c r="K76" s="240">
        <v>173985</v>
      </c>
      <c r="L76" s="240">
        <v>48549</v>
      </c>
      <c r="M76" s="240">
        <v>32651</v>
      </c>
    </row>
    <row r="77" spans="1:13" ht="12.75">
      <c r="A77" s="239" t="s">
        <v>288</v>
      </c>
      <c r="B77" s="239" t="s">
        <v>289</v>
      </c>
      <c r="C77" s="240">
        <v>471492</v>
      </c>
      <c r="D77" s="240">
        <v>223825</v>
      </c>
      <c r="E77" s="240">
        <v>18588</v>
      </c>
      <c r="F77" s="240">
        <v>174655</v>
      </c>
      <c r="G77" s="240">
        <v>10742</v>
      </c>
      <c r="H77" s="240">
        <v>19840</v>
      </c>
      <c r="I77" s="240">
        <v>247667</v>
      </c>
      <c r="J77" s="240">
        <v>17864</v>
      </c>
      <c r="K77" s="240">
        <v>154465</v>
      </c>
      <c r="L77" s="240">
        <v>48136</v>
      </c>
      <c r="M77" s="240">
        <v>27202</v>
      </c>
    </row>
    <row r="78" spans="1:13" ht="12.75">
      <c r="A78" s="239" t="s">
        <v>290</v>
      </c>
      <c r="B78" s="239" t="s">
        <v>291</v>
      </c>
      <c r="C78" s="240">
        <v>490909</v>
      </c>
      <c r="D78" s="240">
        <v>230266</v>
      </c>
      <c r="E78" s="240">
        <v>19062</v>
      </c>
      <c r="F78" s="240">
        <v>179932</v>
      </c>
      <c r="G78" s="240">
        <v>12086</v>
      </c>
      <c r="H78" s="240">
        <v>19186</v>
      </c>
      <c r="I78" s="240">
        <v>260643</v>
      </c>
      <c r="J78" s="240">
        <v>19009</v>
      </c>
      <c r="K78" s="240">
        <v>158894</v>
      </c>
      <c r="L78" s="240">
        <v>55857</v>
      </c>
      <c r="M78" s="240">
        <v>26883</v>
      </c>
    </row>
    <row r="79" spans="1:13" ht="12.75">
      <c r="A79" s="239" t="s">
        <v>292</v>
      </c>
      <c r="B79" s="239" t="s">
        <v>293</v>
      </c>
      <c r="C79" s="240">
        <v>515692</v>
      </c>
      <c r="D79" s="240">
        <v>239085</v>
      </c>
      <c r="E79" s="240">
        <v>19608</v>
      </c>
      <c r="F79" s="240">
        <v>186872</v>
      </c>
      <c r="G79" s="240">
        <v>13864</v>
      </c>
      <c r="H79" s="240">
        <v>18741</v>
      </c>
      <c r="I79" s="240">
        <v>276607</v>
      </c>
      <c r="J79" s="240">
        <v>19245</v>
      </c>
      <c r="K79" s="240">
        <v>166525</v>
      </c>
      <c r="L79" s="240">
        <v>64437</v>
      </c>
      <c r="M79" s="240">
        <v>26400</v>
      </c>
    </row>
    <row r="80" spans="1:13" ht="12.75">
      <c r="A80" s="239" t="s">
        <v>294</v>
      </c>
      <c r="B80" s="239" t="s">
        <v>295</v>
      </c>
      <c r="C80" s="240">
        <v>504477</v>
      </c>
      <c r="D80" s="240">
        <v>230980</v>
      </c>
      <c r="E80" s="240">
        <v>19466</v>
      </c>
      <c r="F80" s="240">
        <v>180236</v>
      </c>
      <c r="G80" s="240">
        <v>14421</v>
      </c>
      <c r="H80" s="240">
        <v>16857</v>
      </c>
      <c r="I80" s="240">
        <v>273497</v>
      </c>
      <c r="J80" s="240">
        <v>19242</v>
      </c>
      <c r="K80" s="240">
        <v>160321</v>
      </c>
      <c r="L80" s="240">
        <v>70028</v>
      </c>
      <c r="M80" s="240">
        <v>23906</v>
      </c>
    </row>
    <row r="81" spans="1:13" ht="12.75">
      <c r="A81" s="239" t="s">
        <v>296</v>
      </c>
      <c r="B81" s="239" t="s">
        <v>297</v>
      </c>
      <c r="C81" s="240">
        <v>496887</v>
      </c>
      <c r="D81" s="240">
        <v>226028</v>
      </c>
      <c r="E81" s="240">
        <v>18917</v>
      </c>
      <c r="F81" s="240">
        <v>176005</v>
      </c>
      <c r="G81" s="240">
        <v>15697</v>
      </c>
      <c r="H81" s="240">
        <v>15409</v>
      </c>
      <c r="I81" s="240">
        <v>270859</v>
      </c>
      <c r="J81" s="240">
        <v>18818</v>
      </c>
      <c r="K81" s="240">
        <v>154513</v>
      </c>
      <c r="L81" s="240">
        <v>75268</v>
      </c>
      <c r="M81" s="240">
        <v>22260</v>
      </c>
    </row>
    <row r="82" spans="1:13" ht="12.75">
      <c r="A82" s="239" t="s">
        <v>298</v>
      </c>
      <c r="B82" s="239" t="s">
        <v>299</v>
      </c>
      <c r="C82" s="240">
        <v>499027</v>
      </c>
      <c r="D82" s="240">
        <v>224054</v>
      </c>
      <c r="E82" s="240">
        <v>18815</v>
      </c>
      <c r="F82" s="240">
        <v>174244</v>
      </c>
      <c r="G82" s="240">
        <v>17404</v>
      </c>
      <c r="H82" s="240">
        <v>13591</v>
      </c>
      <c r="I82" s="240">
        <v>274973</v>
      </c>
      <c r="J82" s="240">
        <v>18782</v>
      </c>
      <c r="K82" s="240">
        <v>151306</v>
      </c>
      <c r="L82" s="240">
        <v>84227</v>
      </c>
      <c r="M82" s="240">
        <v>20658</v>
      </c>
    </row>
    <row r="83" spans="1:13" ht="12.75">
      <c r="A83" s="239" t="s">
        <v>300</v>
      </c>
      <c r="B83" s="239" t="s">
        <v>301</v>
      </c>
      <c r="C83" s="240">
        <v>487554</v>
      </c>
      <c r="D83" s="240">
        <v>214660</v>
      </c>
      <c r="E83" s="240">
        <v>17496</v>
      </c>
      <c r="F83" s="240">
        <v>166910</v>
      </c>
      <c r="G83" s="240">
        <v>18181</v>
      </c>
      <c r="H83" s="240">
        <v>12073</v>
      </c>
      <c r="I83" s="240">
        <v>272894</v>
      </c>
      <c r="J83" s="240">
        <v>18959</v>
      </c>
      <c r="K83" s="240">
        <v>144765</v>
      </c>
      <c r="L83" s="240">
        <v>90229</v>
      </c>
      <c r="M83" s="240">
        <v>18941</v>
      </c>
    </row>
    <row r="84" spans="1:13" ht="12.75">
      <c r="A84" s="239" t="s">
        <v>302</v>
      </c>
      <c r="B84" s="239" t="s">
        <v>303</v>
      </c>
      <c r="C84" s="240">
        <v>491246</v>
      </c>
      <c r="D84" s="240">
        <v>213683</v>
      </c>
      <c r="E84" s="240">
        <v>17709</v>
      </c>
      <c r="F84" s="240">
        <v>164931</v>
      </c>
      <c r="G84" s="240">
        <v>19785</v>
      </c>
      <c r="H84" s="240">
        <v>11258</v>
      </c>
      <c r="I84" s="240">
        <v>277563</v>
      </c>
      <c r="J84" s="240">
        <v>19454</v>
      </c>
      <c r="K84" s="240">
        <v>140921</v>
      </c>
      <c r="L84" s="240">
        <v>99217</v>
      </c>
      <c r="M84" s="240">
        <v>17971</v>
      </c>
    </row>
    <row r="85" spans="1:13" ht="12.75">
      <c r="A85" s="239" t="s">
        <v>304</v>
      </c>
      <c r="B85" s="239" t="s">
        <v>305</v>
      </c>
      <c r="C85" s="240">
        <v>473022</v>
      </c>
      <c r="D85" s="240">
        <v>202337</v>
      </c>
      <c r="E85" s="240">
        <v>16059</v>
      </c>
      <c r="F85" s="240">
        <v>155828</v>
      </c>
      <c r="G85" s="240">
        <v>20287</v>
      </c>
      <c r="H85" s="240">
        <v>10163</v>
      </c>
      <c r="I85" s="240">
        <v>270685</v>
      </c>
      <c r="J85" s="240">
        <v>19145</v>
      </c>
      <c r="K85" s="240">
        <v>130452</v>
      </c>
      <c r="L85" s="240">
        <v>104552</v>
      </c>
      <c r="M85" s="240">
        <v>16536</v>
      </c>
    </row>
    <row r="86" spans="1:13" ht="12.75">
      <c r="A86" s="239" t="s">
        <v>306</v>
      </c>
      <c r="B86" s="239" t="s">
        <v>307</v>
      </c>
      <c r="C86" s="240">
        <v>481028</v>
      </c>
      <c r="D86" s="240">
        <v>202608</v>
      </c>
      <c r="E86" s="240">
        <v>16647</v>
      </c>
      <c r="F86" s="240">
        <v>154889</v>
      </c>
      <c r="G86" s="240">
        <v>21800</v>
      </c>
      <c r="H86" s="240">
        <v>9272</v>
      </c>
      <c r="I86" s="240">
        <v>278420</v>
      </c>
      <c r="J86" s="240">
        <v>20135</v>
      </c>
      <c r="K86" s="240">
        <v>125950</v>
      </c>
      <c r="L86" s="240">
        <v>116259</v>
      </c>
      <c r="M86" s="240">
        <v>16076</v>
      </c>
    </row>
    <row r="87" spans="1:13" ht="12.75">
      <c r="A87" s="239" t="s">
        <v>308</v>
      </c>
      <c r="B87" s="239" t="s">
        <v>309</v>
      </c>
      <c r="C87" s="240">
        <v>461214</v>
      </c>
      <c r="D87" s="240">
        <v>190613</v>
      </c>
      <c r="E87" s="240">
        <v>15510</v>
      </c>
      <c r="F87" s="240">
        <v>144225</v>
      </c>
      <c r="G87" s="240">
        <v>22848</v>
      </c>
      <c r="H87" s="240">
        <v>8030</v>
      </c>
      <c r="I87" s="240">
        <v>270601</v>
      </c>
      <c r="J87" s="240">
        <v>19227</v>
      </c>
      <c r="K87" s="240">
        <v>116134</v>
      </c>
      <c r="L87" s="240">
        <v>120589</v>
      </c>
      <c r="M87" s="240">
        <v>14651</v>
      </c>
    </row>
    <row r="88" spans="1:13" ht="12.75">
      <c r="A88" s="239" t="s">
        <v>310</v>
      </c>
      <c r="B88" s="239" t="s">
        <v>311</v>
      </c>
      <c r="C88" s="240">
        <v>454336</v>
      </c>
      <c r="D88" s="240">
        <v>183934</v>
      </c>
      <c r="E88" s="240">
        <v>14696</v>
      </c>
      <c r="F88" s="240">
        <v>137974</v>
      </c>
      <c r="G88" s="240">
        <v>23994</v>
      </c>
      <c r="H88" s="240">
        <v>7270</v>
      </c>
      <c r="I88" s="240">
        <v>270402</v>
      </c>
      <c r="J88" s="240">
        <v>19975</v>
      </c>
      <c r="K88" s="240">
        <v>107744</v>
      </c>
      <c r="L88" s="240">
        <v>128987</v>
      </c>
      <c r="M88" s="240">
        <v>13696</v>
      </c>
    </row>
    <row r="89" spans="1:13" ht="12.75">
      <c r="A89" s="239" t="s">
        <v>312</v>
      </c>
      <c r="B89" s="239" t="s">
        <v>313</v>
      </c>
      <c r="C89" s="240">
        <v>416358</v>
      </c>
      <c r="D89" s="240">
        <v>165749</v>
      </c>
      <c r="E89" s="240">
        <v>12947</v>
      </c>
      <c r="F89" s="240">
        <v>123408</v>
      </c>
      <c r="G89" s="240">
        <v>23591</v>
      </c>
      <c r="H89" s="240">
        <v>5803</v>
      </c>
      <c r="I89" s="240">
        <v>250609</v>
      </c>
      <c r="J89" s="240">
        <v>18885</v>
      </c>
      <c r="K89" s="240">
        <v>92799</v>
      </c>
      <c r="L89" s="240">
        <v>127136</v>
      </c>
      <c r="M89" s="240">
        <v>11789</v>
      </c>
    </row>
    <row r="90" spans="1:13" ht="12.75">
      <c r="A90" s="239" t="s">
        <v>314</v>
      </c>
      <c r="B90" s="239" t="s">
        <v>315</v>
      </c>
      <c r="C90" s="240">
        <v>399957</v>
      </c>
      <c r="D90" s="240">
        <v>154709</v>
      </c>
      <c r="E90" s="240">
        <v>12150</v>
      </c>
      <c r="F90" s="240">
        <v>113061</v>
      </c>
      <c r="G90" s="240">
        <v>24428</v>
      </c>
      <c r="H90" s="240">
        <v>5070</v>
      </c>
      <c r="I90" s="240">
        <v>245248</v>
      </c>
      <c r="J90" s="240">
        <v>18813</v>
      </c>
      <c r="K90" s="240">
        <v>83245</v>
      </c>
      <c r="L90" s="240">
        <v>132351</v>
      </c>
      <c r="M90" s="240">
        <v>10839</v>
      </c>
    </row>
    <row r="91" spans="1:13" ht="12.75">
      <c r="A91" s="239" t="s">
        <v>316</v>
      </c>
      <c r="B91" s="239" t="s">
        <v>317</v>
      </c>
      <c r="C91" s="240">
        <v>374923</v>
      </c>
      <c r="D91" s="240">
        <v>141516</v>
      </c>
      <c r="E91" s="240">
        <v>10750</v>
      </c>
      <c r="F91" s="240">
        <v>101901</v>
      </c>
      <c r="G91" s="240">
        <v>24309</v>
      </c>
      <c r="H91" s="240">
        <v>4556</v>
      </c>
      <c r="I91" s="240">
        <v>233407</v>
      </c>
      <c r="J91" s="240">
        <v>17841</v>
      </c>
      <c r="K91" s="240">
        <v>72944</v>
      </c>
      <c r="L91" s="240">
        <v>132556</v>
      </c>
      <c r="M91" s="240">
        <v>10066</v>
      </c>
    </row>
    <row r="92" spans="1:13" ht="12.75">
      <c r="A92" s="239" t="s">
        <v>318</v>
      </c>
      <c r="B92" s="239" t="s">
        <v>319</v>
      </c>
      <c r="C92" s="240">
        <v>355259</v>
      </c>
      <c r="D92" s="240">
        <v>130688</v>
      </c>
      <c r="E92" s="240">
        <v>9513</v>
      </c>
      <c r="F92" s="240">
        <v>92386</v>
      </c>
      <c r="G92" s="240">
        <v>25140</v>
      </c>
      <c r="H92" s="240">
        <v>3649</v>
      </c>
      <c r="I92" s="240">
        <v>224571</v>
      </c>
      <c r="J92" s="240">
        <v>17332</v>
      </c>
      <c r="K92" s="240">
        <v>62506</v>
      </c>
      <c r="L92" s="240">
        <v>135896</v>
      </c>
      <c r="M92" s="240">
        <v>8837</v>
      </c>
    </row>
    <row r="93" spans="1:13" ht="12.75">
      <c r="A93" s="239" t="s">
        <v>320</v>
      </c>
      <c r="B93" s="239" t="s">
        <v>321</v>
      </c>
      <c r="C93" s="240">
        <v>333127</v>
      </c>
      <c r="D93" s="240">
        <v>119292</v>
      </c>
      <c r="E93" s="240">
        <v>8483</v>
      </c>
      <c r="F93" s="240">
        <v>82403</v>
      </c>
      <c r="G93" s="240">
        <v>25372</v>
      </c>
      <c r="H93" s="240">
        <v>3034</v>
      </c>
      <c r="I93" s="240">
        <v>213835</v>
      </c>
      <c r="J93" s="240">
        <v>17068</v>
      </c>
      <c r="K93" s="240">
        <v>53437</v>
      </c>
      <c r="L93" s="240">
        <v>135249</v>
      </c>
      <c r="M93" s="240">
        <v>8081</v>
      </c>
    </row>
    <row r="94" spans="1:13" ht="12.75">
      <c r="A94" s="239" t="s">
        <v>322</v>
      </c>
      <c r="B94" s="239" t="s">
        <v>323</v>
      </c>
      <c r="C94" s="240">
        <v>302092</v>
      </c>
      <c r="D94" s="240">
        <v>104355</v>
      </c>
      <c r="E94" s="240">
        <v>7092</v>
      </c>
      <c r="F94" s="240">
        <v>70591</v>
      </c>
      <c r="G94" s="240">
        <v>24256</v>
      </c>
      <c r="H94" s="240">
        <v>2416</v>
      </c>
      <c r="I94" s="240">
        <v>197737</v>
      </c>
      <c r="J94" s="240">
        <v>15869</v>
      </c>
      <c r="K94" s="240">
        <v>44550</v>
      </c>
      <c r="L94" s="240">
        <v>130483</v>
      </c>
      <c r="M94" s="240">
        <v>6835</v>
      </c>
    </row>
    <row r="95" spans="1:13" ht="12.75">
      <c r="A95" s="239" t="s">
        <v>324</v>
      </c>
      <c r="B95" s="239" t="s">
        <v>325</v>
      </c>
      <c r="C95" s="240">
        <v>279198</v>
      </c>
      <c r="D95" s="240">
        <v>93728</v>
      </c>
      <c r="E95" s="240">
        <v>6305</v>
      </c>
      <c r="F95" s="240">
        <v>61736</v>
      </c>
      <c r="G95" s="240">
        <v>23649</v>
      </c>
      <c r="H95" s="240">
        <v>2038</v>
      </c>
      <c r="I95" s="240">
        <v>185470</v>
      </c>
      <c r="J95" s="240">
        <v>14770</v>
      </c>
      <c r="K95" s="240">
        <v>36078</v>
      </c>
      <c r="L95" s="240">
        <v>128055</v>
      </c>
      <c r="M95" s="240">
        <v>6567</v>
      </c>
    </row>
    <row r="96" spans="1:13" ht="12.75">
      <c r="A96" s="239" t="s">
        <v>326</v>
      </c>
      <c r="B96" s="239" t="s">
        <v>327</v>
      </c>
      <c r="C96" s="240">
        <v>255328</v>
      </c>
      <c r="D96" s="240">
        <v>83265</v>
      </c>
      <c r="E96" s="240">
        <v>5559</v>
      </c>
      <c r="F96" s="240">
        <v>53226</v>
      </c>
      <c r="G96" s="240">
        <v>22906</v>
      </c>
      <c r="H96" s="240">
        <v>1574</v>
      </c>
      <c r="I96" s="240">
        <v>172063</v>
      </c>
      <c r="J96" s="240">
        <v>13984</v>
      </c>
      <c r="K96" s="240">
        <v>28995</v>
      </c>
      <c r="L96" s="240">
        <v>123405</v>
      </c>
      <c r="M96" s="240">
        <v>5679</v>
      </c>
    </row>
    <row r="97" spans="1:13" ht="12.75">
      <c r="A97" s="239" t="s">
        <v>328</v>
      </c>
      <c r="B97" s="239" t="s">
        <v>329</v>
      </c>
      <c r="C97" s="240">
        <v>235670</v>
      </c>
      <c r="D97" s="240">
        <v>74299</v>
      </c>
      <c r="E97" s="240">
        <v>4745</v>
      </c>
      <c r="F97" s="240">
        <v>45359</v>
      </c>
      <c r="G97" s="240">
        <v>22651</v>
      </c>
      <c r="H97" s="240">
        <v>1544</v>
      </c>
      <c r="I97" s="240">
        <v>161371</v>
      </c>
      <c r="J97" s="240">
        <v>13214</v>
      </c>
      <c r="K97" s="240">
        <v>23012</v>
      </c>
      <c r="L97" s="240">
        <v>119925</v>
      </c>
      <c r="M97" s="240">
        <v>5220</v>
      </c>
    </row>
    <row r="98" spans="1:13" ht="12.75">
      <c r="A98" s="239" t="s">
        <v>330</v>
      </c>
      <c r="B98" s="239" t="s">
        <v>331</v>
      </c>
      <c r="C98" s="240">
        <v>210212</v>
      </c>
      <c r="D98" s="240">
        <v>64641</v>
      </c>
      <c r="E98" s="240">
        <v>4160</v>
      </c>
      <c r="F98" s="240">
        <v>38105</v>
      </c>
      <c r="G98" s="240">
        <v>21287</v>
      </c>
      <c r="H98" s="240">
        <v>1089</v>
      </c>
      <c r="I98" s="240">
        <v>145571</v>
      </c>
      <c r="J98" s="240">
        <v>12664</v>
      </c>
      <c r="K98" s="240">
        <v>17395</v>
      </c>
      <c r="L98" s="240">
        <v>110944</v>
      </c>
      <c r="M98" s="240">
        <v>4568</v>
      </c>
    </row>
    <row r="99" spans="1:13" ht="12.75">
      <c r="A99" s="239" t="s">
        <v>332</v>
      </c>
      <c r="B99" s="239" t="s">
        <v>333</v>
      </c>
      <c r="C99" s="240">
        <v>109318</v>
      </c>
      <c r="D99" s="240">
        <v>31596</v>
      </c>
      <c r="E99" s="240">
        <v>2039</v>
      </c>
      <c r="F99" s="240">
        <v>17660</v>
      </c>
      <c r="G99" s="240">
        <v>11389</v>
      </c>
      <c r="H99" s="240">
        <v>508</v>
      </c>
      <c r="I99" s="240">
        <v>77722</v>
      </c>
      <c r="J99" s="240">
        <v>6773</v>
      </c>
      <c r="K99" s="240">
        <v>7906</v>
      </c>
      <c r="L99" s="240">
        <v>60668</v>
      </c>
      <c r="M99" s="240">
        <v>2375</v>
      </c>
    </row>
    <row r="100" spans="1:13" ht="12.75">
      <c r="A100" s="239" t="s">
        <v>334</v>
      </c>
      <c r="B100" s="239" t="s">
        <v>335</v>
      </c>
      <c r="C100" s="240">
        <v>427566</v>
      </c>
      <c r="D100" s="240">
        <v>96498</v>
      </c>
      <c r="E100" s="240">
        <v>6785</v>
      </c>
      <c r="F100" s="240">
        <v>37860</v>
      </c>
      <c r="G100" s="240">
        <v>50698</v>
      </c>
      <c r="H100" s="240">
        <v>1155</v>
      </c>
      <c r="I100" s="240">
        <v>331068</v>
      </c>
      <c r="J100" s="240">
        <v>30906</v>
      </c>
      <c r="K100" s="240">
        <v>15628</v>
      </c>
      <c r="L100" s="240">
        <v>275866</v>
      </c>
      <c r="M100" s="240">
        <v>8668</v>
      </c>
    </row>
    <row r="101" spans="1:13" ht="12.75">
      <c r="A101" s="239" t="s">
        <v>336</v>
      </c>
      <c r="B101" s="239" t="s">
        <v>337</v>
      </c>
      <c r="C101" s="240">
        <v>81856</v>
      </c>
      <c r="D101" s="240">
        <v>22169</v>
      </c>
      <c r="E101" s="240" t="s">
        <v>63</v>
      </c>
      <c r="F101" s="240" t="s">
        <v>63</v>
      </c>
      <c r="G101" s="240" t="s">
        <v>63</v>
      </c>
      <c r="H101" s="240" t="s">
        <v>63</v>
      </c>
      <c r="I101" s="240">
        <v>59687</v>
      </c>
      <c r="J101" s="240" t="s">
        <v>63</v>
      </c>
      <c r="K101" s="240" t="s">
        <v>63</v>
      </c>
      <c r="L101" s="240" t="s">
        <v>63</v>
      </c>
      <c r="M101" s="240" t="s">
        <v>63</v>
      </c>
    </row>
    <row r="102" spans="1:13" ht="12.75">
      <c r="A102" s="239" t="s">
        <v>338</v>
      </c>
      <c r="B102" s="239" t="s">
        <v>339</v>
      </c>
      <c r="C102" s="240">
        <v>61942</v>
      </c>
      <c r="D102" s="240">
        <v>15653</v>
      </c>
      <c r="E102" s="240" t="s">
        <v>63</v>
      </c>
      <c r="F102" s="240" t="s">
        <v>63</v>
      </c>
      <c r="G102" s="240" t="s">
        <v>63</v>
      </c>
      <c r="H102" s="240" t="s">
        <v>63</v>
      </c>
      <c r="I102" s="240">
        <v>46289</v>
      </c>
      <c r="J102" s="240" t="s">
        <v>63</v>
      </c>
      <c r="K102" s="240" t="s">
        <v>63</v>
      </c>
      <c r="L102" s="240" t="s">
        <v>63</v>
      </c>
      <c r="M102" s="240" t="s">
        <v>63</v>
      </c>
    </row>
    <row r="103" spans="1:13" ht="12.75">
      <c r="A103" s="239" t="s">
        <v>340</v>
      </c>
      <c r="B103" s="239" t="s">
        <v>341</v>
      </c>
      <c r="C103" s="240">
        <v>47497</v>
      </c>
      <c r="D103" s="240">
        <v>11712</v>
      </c>
      <c r="E103" s="240" t="s">
        <v>63</v>
      </c>
      <c r="F103" s="240" t="s">
        <v>63</v>
      </c>
      <c r="G103" s="240" t="s">
        <v>63</v>
      </c>
      <c r="H103" s="240" t="s">
        <v>63</v>
      </c>
      <c r="I103" s="240">
        <v>35785</v>
      </c>
      <c r="J103" s="240" t="s">
        <v>63</v>
      </c>
      <c r="K103" s="240" t="s">
        <v>63</v>
      </c>
      <c r="L103" s="240" t="s">
        <v>63</v>
      </c>
      <c r="M103" s="240" t="s">
        <v>63</v>
      </c>
    </row>
    <row r="104" spans="1:13" ht="12.75">
      <c r="A104" s="239" t="s">
        <v>342</v>
      </c>
      <c r="B104" s="239" t="s">
        <v>343</v>
      </c>
      <c r="C104" s="240">
        <v>46036</v>
      </c>
      <c r="D104" s="240">
        <v>10472</v>
      </c>
      <c r="E104" s="240" t="s">
        <v>63</v>
      </c>
      <c r="F104" s="240" t="s">
        <v>63</v>
      </c>
      <c r="G104" s="240" t="s">
        <v>63</v>
      </c>
      <c r="H104" s="240" t="s">
        <v>63</v>
      </c>
      <c r="I104" s="240">
        <v>35564</v>
      </c>
      <c r="J104" s="240" t="s">
        <v>63</v>
      </c>
      <c r="K104" s="240" t="s">
        <v>63</v>
      </c>
      <c r="L104" s="240" t="s">
        <v>63</v>
      </c>
      <c r="M104" s="240" t="s">
        <v>63</v>
      </c>
    </row>
    <row r="105" spans="1:13" ht="12.75">
      <c r="A105" s="239" t="s">
        <v>344</v>
      </c>
      <c r="B105" s="239" t="s">
        <v>345</v>
      </c>
      <c r="C105" s="240">
        <v>56438</v>
      </c>
      <c r="D105" s="240">
        <v>12243</v>
      </c>
      <c r="E105" s="240" t="s">
        <v>63</v>
      </c>
      <c r="F105" s="240" t="s">
        <v>63</v>
      </c>
      <c r="G105" s="240" t="s">
        <v>63</v>
      </c>
      <c r="H105" s="240" t="s">
        <v>63</v>
      </c>
      <c r="I105" s="240">
        <v>44195</v>
      </c>
      <c r="J105" s="240" t="s">
        <v>63</v>
      </c>
      <c r="K105" s="240" t="s">
        <v>63</v>
      </c>
      <c r="L105" s="240" t="s">
        <v>63</v>
      </c>
      <c r="M105" s="240" t="s">
        <v>63</v>
      </c>
    </row>
    <row r="106" spans="1:13" ht="12.75">
      <c r="A106" s="239" t="s">
        <v>346</v>
      </c>
      <c r="B106" s="239" t="s">
        <v>347</v>
      </c>
      <c r="C106" s="240">
        <v>42166</v>
      </c>
      <c r="D106" s="240">
        <v>8635</v>
      </c>
      <c r="E106" s="240" t="s">
        <v>63</v>
      </c>
      <c r="F106" s="240" t="s">
        <v>63</v>
      </c>
      <c r="G106" s="240" t="s">
        <v>63</v>
      </c>
      <c r="H106" s="240" t="s">
        <v>63</v>
      </c>
      <c r="I106" s="240">
        <v>33531</v>
      </c>
      <c r="J106" s="240" t="s">
        <v>63</v>
      </c>
      <c r="K106" s="240" t="s">
        <v>63</v>
      </c>
      <c r="L106" s="240" t="s">
        <v>63</v>
      </c>
      <c r="M106" s="240" t="s">
        <v>63</v>
      </c>
    </row>
    <row r="107" spans="1:13" ht="12.75">
      <c r="A107" s="239" t="s">
        <v>348</v>
      </c>
      <c r="B107" s="239" t="s">
        <v>349</v>
      </c>
      <c r="C107" s="240">
        <v>31023</v>
      </c>
      <c r="D107" s="240">
        <v>5895</v>
      </c>
      <c r="E107" s="240" t="s">
        <v>63</v>
      </c>
      <c r="F107" s="240" t="s">
        <v>63</v>
      </c>
      <c r="G107" s="240" t="s">
        <v>63</v>
      </c>
      <c r="H107" s="240" t="s">
        <v>63</v>
      </c>
      <c r="I107" s="240">
        <v>25128</v>
      </c>
      <c r="J107" s="240" t="s">
        <v>63</v>
      </c>
      <c r="K107" s="240" t="s">
        <v>63</v>
      </c>
      <c r="L107" s="240" t="s">
        <v>63</v>
      </c>
      <c r="M107" s="240" t="s">
        <v>63</v>
      </c>
    </row>
    <row r="108" spans="1:13" ht="12.75">
      <c r="A108" s="239" t="s">
        <v>350</v>
      </c>
      <c r="B108" s="239" t="s">
        <v>351</v>
      </c>
      <c r="C108" s="240">
        <v>20833</v>
      </c>
      <c r="D108" s="240">
        <v>3658</v>
      </c>
      <c r="E108" s="240" t="s">
        <v>63</v>
      </c>
      <c r="F108" s="240" t="s">
        <v>63</v>
      </c>
      <c r="G108" s="240" t="s">
        <v>63</v>
      </c>
      <c r="H108" s="240" t="s">
        <v>63</v>
      </c>
      <c r="I108" s="240">
        <v>17175</v>
      </c>
      <c r="J108" s="240" t="s">
        <v>63</v>
      </c>
      <c r="K108" s="240" t="s">
        <v>63</v>
      </c>
      <c r="L108" s="240" t="s">
        <v>63</v>
      </c>
      <c r="M108" s="240" t="s">
        <v>63</v>
      </c>
    </row>
    <row r="109" spans="1:13" ht="12.75">
      <c r="A109" s="239" t="s">
        <v>352</v>
      </c>
      <c r="B109" s="239" t="s">
        <v>353</v>
      </c>
      <c r="C109" s="240">
        <v>15153</v>
      </c>
      <c r="D109" s="240">
        <v>2356</v>
      </c>
      <c r="E109" s="240" t="s">
        <v>63</v>
      </c>
      <c r="F109" s="240" t="s">
        <v>63</v>
      </c>
      <c r="G109" s="240" t="s">
        <v>63</v>
      </c>
      <c r="H109" s="240" t="s">
        <v>63</v>
      </c>
      <c r="I109" s="240">
        <v>12797</v>
      </c>
      <c r="J109" s="240" t="s">
        <v>63</v>
      </c>
      <c r="K109" s="240" t="s">
        <v>63</v>
      </c>
      <c r="L109" s="240" t="s">
        <v>63</v>
      </c>
      <c r="M109" s="240" t="s">
        <v>63</v>
      </c>
    </row>
    <row r="110" spans="1:13" ht="12.75">
      <c r="A110" s="239" t="s">
        <v>354</v>
      </c>
      <c r="B110" s="239" t="s">
        <v>355</v>
      </c>
      <c r="C110" s="240">
        <v>9184</v>
      </c>
      <c r="D110" s="240">
        <v>1208</v>
      </c>
      <c r="E110" s="240" t="s">
        <v>63</v>
      </c>
      <c r="F110" s="240" t="s">
        <v>63</v>
      </c>
      <c r="G110" s="240" t="s">
        <v>63</v>
      </c>
      <c r="H110" s="240" t="s">
        <v>63</v>
      </c>
      <c r="I110" s="240">
        <v>7976</v>
      </c>
      <c r="J110" s="240" t="s">
        <v>63</v>
      </c>
      <c r="K110" s="240" t="s">
        <v>63</v>
      </c>
      <c r="L110" s="240" t="s">
        <v>63</v>
      </c>
      <c r="M110" s="240" t="s">
        <v>63</v>
      </c>
    </row>
    <row r="111" spans="1:13" ht="12.75">
      <c r="A111" s="239" t="s">
        <v>356</v>
      </c>
      <c r="B111" s="239" t="s">
        <v>357</v>
      </c>
      <c r="C111" s="240">
        <v>5972</v>
      </c>
      <c r="D111" s="240">
        <v>767</v>
      </c>
      <c r="E111" s="240" t="s">
        <v>63</v>
      </c>
      <c r="F111" s="240" t="s">
        <v>63</v>
      </c>
      <c r="G111" s="240" t="s">
        <v>63</v>
      </c>
      <c r="H111" s="240" t="s">
        <v>63</v>
      </c>
      <c r="I111" s="240">
        <v>5205</v>
      </c>
      <c r="J111" s="240" t="s">
        <v>63</v>
      </c>
      <c r="K111" s="240" t="s">
        <v>63</v>
      </c>
      <c r="L111" s="240" t="s">
        <v>63</v>
      </c>
      <c r="M111" s="240" t="s">
        <v>63</v>
      </c>
    </row>
    <row r="112" spans="1:13" ht="12.75">
      <c r="A112" s="239" t="s">
        <v>358</v>
      </c>
      <c r="B112" s="239" t="s">
        <v>359</v>
      </c>
      <c r="C112" s="240">
        <v>3437</v>
      </c>
      <c r="D112" s="240">
        <v>376</v>
      </c>
      <c r="E112" s="240" t="s">
        <v>63</v>
      </c>
      <c r="F112" s="240" t="s">
        <v>63</v>
      </c>
      <c r="G112" s="240" t="s">
        <v>63</v>
      </c>
      <c r="H112" s="240" t="s">
        <v>63</v>
      </c>
      <c r="I112" s="240">
        <v>3061</v>
      </c>
      <c r="J112" s="240" t="s">
        <v>63</v>
      </c>
      <c r="K112" s="240" t="s">
        <v>63</v>
      </c>
      <c r="L112" s="240" t="s">
        <v>63</v>
      </c>
      <c r="M112" s="240" t="s">
        <v>63</v>
      </c>
    </row>
    <row r="113" spans="1:13" ht="12.75">
      <c r="A113" s="239" t="s">
        <v>360</v>
      </c>
      <c r="B113" s="239" t="s">
        <v>361</v>
      </c>
      <c r="C113" s="240">
        <v>2582</v>
      </c>
      <c r="D113" s="240">
        <v>602</v>
      </c>
      <c r="E113" s="240" t="s">
        <v>63</v>
      </c>
      <c r="F113" s="240" t="s">
        <v>63</v>
      </c>
      <c r="G113" s="240" t="s">
        <v>63</v>
      </c>
      <c r="H113" s="240" t="s">
        <v>63</v>
      </c>
      <c r="I113" s="240">
        <v>1980</v>
      </c>
      <c r="J113" s="240" t="s">
        <v>63</v>
      </c>
      <c r="K113" s="240" t="s">
        <v>63</v>
      </c>
      <c r="L113" s="240" t="s">
        <v>63</v>
      </c>
      <c r="M113" s="240" t="s">
        <v>63</v>
      </c>
    </row>
    <row r="114" spans="1:13" ht="12.75">
      <c r="A114" s="239" t="s">
        <v>362</v>
      </c>
      <c r="B114" s="239" t="s">
        <v>363</v>
      </c>
      <c r="C114" s="240">
        <v>1220</v>
      </c>
      <c r="D114" s="240">
        <v>242</v>
      </c>
      <c r="E114" s="240" t="s">
        <v>63</v>
      </c>
      <c r="F114" s="240" t="s">
        <v>63</v>
      </c>
      <c r="G114" s="240" t="s">
        <v>63</v>
      </c>
      <c r="H114" s="240" t="s">
        <v>63</v>
      </c>
      <c r="I114" s="240">
        <v>978</v>
      </c>
      <c r="J114" s="240" t="s">
        <v>63</v>
      </c>
      <c r="K114" s="240" t="s">
        <v>63</v>
      </c>
      <c r="L114" s="240" t="s">
        <v>63</v>
      </c>
      <c r="M114" s="240" t="s">
        <v>63</v>
      </c>
    </row>
    <row r="115" spans="1:13" ht="12.75">
      <c r="A115" s="239" t="s">
        <v>364</v>
      </c>
      <c r="B115" s="239" t="s">
        <v>365</v>
      </c>
      <c r="C115" s="240">
        <v>739</v>
      </c>
      <c r="D115" s="240">
        <v>107</v>
      </c>
      <c r="E115" s="240" t="s">
        <v>63</v>
      </c>
      <c r="F115" s="240" t="s">
        <v>63</v>
      </c>
      <c r="G115" s="240" t="s">
        <v>63</v>
      </c>
      <c r="H115" s="240" t="s">
        <v>63</v>
      </c>
      <c r="I115" s="240">
        <v>632</v>
      </c>
      <c r="J115" s="240" t="s">
        <v>63</v>
      </c>
      <c r="K115" s="240" t="s">
        <v>63</v>
      </c>
      <c r="L115" s="240" t="s">
        <v>63</v>
      </c>
      <c r="M115" s="240" t="s">
        <v>63</v>
      </c>
    </row>
    <row r="116" spans="1:13" ht="12.75">
      <c r="A116" s="239" t="s">
        <v>366</v>
      </c>
      <c r="B116" s="239" t="s">
        <v>367</v>
      </c>
      <c r="C116" s="240">
        <v>1488</v>
      </c>
      <c r="D116" s="240">
        <v>403</v>
      </c>
      <c r="E116" s="240" t="s">
        <v>63</v>
      </c>
      <c r="F116" s="240" t="s">
        <v>63</v>
      </c>
      <c r="G116" s="240" t="s">
        <v>63</v>
      </c>
      <c r="H116" s="240" t="s">
        <v>63</v>
      </c>
      <c r="I116" s="240">
        <v>1085</v>
      </c>
      <c r="J116" s="240" t="s">
        <v>63</v>
      </c>
      <c r="K116" s="240" t="s">
        <v>63</v>
      </c>
      <c r="L116" s="240" t="s">
        <v>63</v>
      </c>
      <c r="M116" s="240" t="s">
        <v>63</v>
      </c>
    </row>
    <row r="117" spans="3:13" ht="12.75"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</row>
    <row r="118" spans="1:13" ht="12.75">
      <c r="A118" s="303" t="s">
        <v>41</v>
      </c>
      <c r="B118" s="303"/>
      <c r="C118" s="240">
        <v>64321062</v>
      </c>
      <c r="D118" s="240">
        <v>31136428</v>
      </c>
      <c r="E118" s="240">
        <v>16437365</v>
      </c>
      <c r="F118" s="240">
        <v>12380607</v>
      </c>
      <c r="G118" s="240">
        <v>684010</v>
      </c>
      <c r="H118" s="240">
        <v>1634446</v>
      </c>
      <c r="I118" s="240">
        <v>33184634</v>
      </c>
      <c r="J118" s="240">
        <v>15207129</v>
      </c>
      <c r="K118" s="240">
        <v>12328342</v>
      </c>
      <c r="L118" s="240">
        <v>3354213</v>
      </c>
      <c r="M118" s="240">
        <v>2294950</v>
      </c>
    </row>
    <row r="119" spans="1:13" ht="12.75">
      <c r="A119" s="241"/>
      <c r="B119" s="241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</row>
    <row r="120" spans="1:13" ht="12.75">
      <c r="A120" s="303" t="s">
        <v>368</v>
      </c>
      <c r="B120" s="303"/>
      <c r="C120" s="240">
        <v>15937155</v>
      </c>
      <c r="D120" s="240">
        <v>8153250</v>
      </c>
      <c r="E120" s="240">
        <v>8152811</v>
      </c>
      <c r="F120" s="240">
        <v>381</v>
      </c>
      <c r="G120" s="240">
        <v>47</v>
      </c>
      <c r="H120" s="240">
        <v>11</v>
      </c>
      <c r="I120" s="240">
        <v>7783905</v>
      </c>
      <c r="J120" s="240">
        <v>7775071</v>
      </c>
      <c r="K120" s="240">
        <v>6968</v>
      </c>
      <c r="L120" s="240">
        <v>1210</v>
      </c>
      <c r="M120" s="240">
        <v>656</v>
      </c>
    </row>
    <row r="121" spans="1:13" ht="12.75">
      <c r="A121" s="303" t="s">
        <v>31</v>
      </c>
      <c r="B121" s="303"/>
      <c r="C121" s="240">
        <v>34113739</v>
      </c>
      <c r="D121" s="240">
        <v>16841471</v>
      </c>
      <c r="E121" s="240">
        <v>7765780</v>
      </c>
      <c r="F121" s="240">
        <v>7786522</v>
      </c>
      <c r="G121" s="240">
        <v>97049</v>
      </c>
      <c r="H121" s="240">
        <v>1192120</v>
      </c>
      <c r="I121" s="240">
        <v>17272268</v>
      </c>
      <c r="J121" s="240">
        <v>6803139</v>
      </c>
      <c r="K121" s="240">
        <v>8478367</v>
      </c>
      <c r="L121" s="240">
        <v>363608</v>
      </c>
      <c r="M121" s="240">
        <v>1627154</v>
      </c>
    </row>
    <row r="122" spans="1:13" ht="12.75">
      <c r="A122" s="303" t="s">
        <v>369</v>
      </c>
      <c r="B122" s="303"/>
      <c r="C122" s="240">
        <v>14270168</v>
      </c>
      <c r="D122" s="240">
        <v>6141707</v>
      </c>
      <c r="E122" s="240">
        <v>518774</v>
      </c>
      <c r="F122" s="240">
        <v>4593704</v>
      </c>
      <c r="G122" s="240">
        <v>586914</v>
      </c>
      <c r="H122" s="240">
        <v>442315</v>
      </c>
      <c r="I122" s="240">
        <v>8128461</v>
      </c>
      <c r="J122" s="240">
        <v>628919</v>
      </c>
      <c r="K122" s="240">
        <v>3843007</v>
      </c>
      <c r="L122" s="240">
        <v>2989395</v>
      </c>
      <c r="M122" s="240">
        <v>667140</v>
      </c>
    </row>
    <row r="123" spans="1:13" ht="12.75">
      <c r="A123" s="241"/>
      <c r="B123" s="241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</row>
    <row r="124" spans="1:13" ht="12.75">
      <c r="A124" s="303" t="s">
        <v>370</v>
      </c>
      <c r="B124" s="303"/>
      <c r="C124" s="240">
        <v>11896562</v>
      </c>
      <c r="D124" s="240">
        <v>6089204</v>
      </c>
      <c r="E124" s="240">
        <v>6089204</v>
      </c>
      <c r="F124" s="240">
        <v>0</v>
      </c>
      <c r="G124" s="240">
        <v>0</v>
      </c>
      <c r="H124" s="240">
        <v>0</v>
      </c>
      <c r="I124" s="240">
        <v>5807358</v>
      </c>
      <c r="J124" s="240">
        <v>5807357</v>
      </c>
      <c r="K124" s="240">
        <v>1</v>
      </c>
      <c r="L124" s="240">
        <v>0</v>
      </c>
      <c r="M124" s="240">
        <v>0</v>
      </c>
    </row>
    <row r="125" spans="1:13" ht="12.75">
      <c r="A125" s="303" t="s">
        <v>371</v>
      </c>
      <c r="B125" s="303"/>
      <c r="C125" s="240">
        <v>25200119</v>
      </c>
      <c r="D125" s="240">
        <v>12579470</v>
      </c>
      <c r="E125" s="240">
        <v>8609308</v>
      </c>
      <c r="F125" s="240">
        <v>3547488</v>
      </c>
      <c r="G125" s="240">
        <v>16398</v>
      </c>
      <c r="H125" s="240">
        <v>406276</v>
      </c>
      <c r="I125" s="240">
        <v>12620649</v>
      </c>
      <c r="J125" s="240">
        <v>7747152</v>
      </c>
      <c r="K125" s="240">
        <v>4226212</v>
      </c>
      <c r="L125" s="240">
        <v>53048</v>
      </c>
      <c r="M125" s="240">
        <v>594237</v>
      </c>
    </row>
    <row r="126" spans="1:13" ht="12.75">
      <c r="A126" s="303" t="s">
        <v>372</v>
      </c>
      <c r="B126" s="303"/>
      <c r="C126" s="240">
        <v>21655773</v>
      </c>
      <c r="D126" s="240">
        <v>10427926</v>
      </c>
      <c r="E126" s="240">
        <v>1585413</v>
      </c>
      <c r="F126" s="240">
        <v>7402507</v>
      </c>
      <c r="G126" s="240">
        <v>279007</v>
      </c>
      <c r="H126" s="240">
        <v>1160999</v>
      </c>
      <c r="I126" s="240">
        <v>11227847</v>
      </c>
      <c r="J126" s="240">
        <v>1376019</v>
      </c>
      <c r="K126" s="240">
        <v>7083354</v>
      </c>
      <c r="L126" s="240">
        <v>1218244</v>
      </c>
      <c r="M126" s="240">
        <v>1550230</v>
      </c>
    </row>
    <row r="127" spans="1:13" ht="12.75">
      <c r="A127" s="303" t="s">
        <v>373</v>
      </c>
      <c r="B127" s="303"/>
      <c r="C127" s="240">
        <v>5568608</v>
      </c>
      <c r="D127" s="240">
        <v>2039828</v>
      </c>
      <c r="E127" s="240">
        <v>153440</v>
      </c>
      <c r="F127" s="240">
        <v>1430612</v>
      </c>
      <c r="G127" s="240">
        <v>388605</v>
      </c>
      <c r="H127" s="240">
        <v>67171</v>
      </c>
      <c r="I127" s="240">
        <v>3528780</v>
      </c>
      <c r="J127" s="240">
        <v>276601</v>
      </c>
      <c r="K127" s="240">
        <v>1018775</v>
      </c>
      <c r="L127" s="240">
        <v>2082921</v>
      </c>
      <c r="M127" s="240">
        <v>150483</v>
      </c>
    </row>
    <row r="128" spans="1:13" ht="12.75">
      <c r="A128" s="241"/>
      <c r="B128" s="241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</row>
    <row r="129" spans="1:13" ht="12.75">
      <c r="A129" s="303" t="s">
        <v>43</v>
      </c>
      <c r="B129" s="303"/>
      <c r="C129" s="240">
        <v>37760390</v>
      </c>
      <c r="D129" s="240">
        <v>18613200</v>
      </c>
      <c r="E129" s="240">
        <v>7936901</v>
      </c>
      <c r="F129" s="240">
        <v>9135451</v>
      </c>
      <c r="G129" s="240">
        <v>150826</v>
      </c>
      <c r="H129" s="240">
        <v>1390022</v>
      </c>
      <c r="I129" s="240">
        <v>19147190</v>
      </c>
      <c r="J129" s="240">
        <v>6961067</v>
      </c>
      <c r="K129" s="240">
        <v>9709257</v>
      </c>
      <c r="L129" s="240">
        <v>585885</v>
      </c>
      <c r="M129" s="240">
        <v>1890981</v>
      </c>
    </row>
    <row r="130" spans="1:13" ht="12.75">
      <c r="A130" s="303" t="s">
        <v>33</v>
      </c>
      <c r="B130" s="303"/>
      <c r="C130" s="240">
        <v>10623517</v>
      </c>
      <c r="D130" s="240">
        <v>4369978</v>
      </c>
      <c r="E130" s="240">
        <v>347653</v>
      </c>
      <c r="F130" s="240">
        <v>3244775</v>
      </c>
      <c r="G130" s="240">
        <v>533137</v>
      </c>
      <c r="H130" s="240">
        <v>244413</v>
      </c>
      <c r="I130" s="240">
        <v>6253539</v>
      </c>
      <c r="J130" s="240">
        <v>470991</v>
      </c>
      <c r="K130" s="240">
        <v>2612117</v>
      </c>
      <c r="L130" s="240">
        <v>2767118</v>
      </c>
      <c r="M130" s="240">
        <v>403313</v>
      </c>
    </row>
    <row r="131" spans="1:13" ht="12.75">
      <c r="A131" s="242"/>
      <c r="B131" s="242"/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  <c r="M131" s="243"/>
    </row>
    <row r="132" spans="1:13" ht="12.75">
      <c r="A132" s="236"/>
      <c r="B132" s="236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</row>
    <row r="133" spans="1:10" ht="12.75">
      <c r="A133" s="340" t="s">
        <v>374</v>
      </c>
      <c r="B133" s="341"/>
      <c r="C133" s="341"/>
      <c r="D133" s="341"/>
      <c r="E133" s="341"/>
      <c r="F133" s="341"/>
      <c r="G133" s="341"/>
      <c r="H133" s="341"/>
      <c r="I133" s="341"/>
      <c r="J133" s="341"/>
    </row>
    <row r="134" ht="12.75">
      <c r="A134" s="210" t="s">
        <v>375</v>
      </c>
    </row>
    <row r="135" ht="12.75">
      <c r="A135" s="211" t="s">
        <v>376</v>
      </c>
    </row>
  </sheetData>
  <mergeCells count="11">
    <mergeCell ref="A133:J133"/>
    <mergeCell ref="A129:B129"/>
    <mergeCell ref="A130:B130"/>
    <mergeCell ref="A118:B118"/>
    <mergeCell ref="A120:B120"/>
    <mergeCell ref="A121:B121"/>
    <mergeCell ref="A127:B127"/>
    <mergeCell ref="A122:B122"/>
    <mergeCell ref="A124:B124"/>
    <mergeCell ref="A125:B125"/>
    <mergeCell ref="A126:B12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2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5"/>
  <sheetViews>
    <sheetView zoomScaleSheetLayoutView="50" workbookViewId="0" topLeftCell="A1">
      <pane xSplit="2" ySplit="8" topLeftCell="C113" activePane="bottomRight" state="frozen"/>
      <selection pane="topLeft" activeCell="A134" sqref="A134"/>
      <selection pane="topRight" activeCell="A134" sqref="A134"/>
      <selection pane="bottomLeft" activeCell="A134" sqref="A134"/>
      <selection pane="bottomRight" activeCell="A1" sqref="A1"/>
    </sheetView>
  </sheetViews>
  <sheetFormatPr defaultColWidth="11.421875" defaultRowHeight="12.75"/>
  <cols>
    <col min="1" max="1" width="14.8515625" style="239" customWidth="1"/>
    <col min="2" max="2" width="11.140625" style="239" bestFit="1" customWidth="1"/>
    <col min="3" max="6" width="10.7109375" style="212" bestFit="1" customWidth="1"/>
    <col min="7" max="7" width="8.140625" style="212" bestFit="1" customWidth="1"/>
    <col min="8" max="8" width="9.7109375" style="212" bestFit="1" customWidth="1"/>
    <col min="9" max="11" width="10.7109375" style="212" bestFit="1" customWidth="1"/>
    <col min="12" max="13" width="9.7109375" style="212" bestFit="1" customWidth="1"/>
    <col min="14" max="16384" width="14.8515625" style="212" customWidth="1"/>
  </cols>
  <sheetData>
    <row r="1" spans="1:13" ht="15" customHeight="1">
      <c r="A1" s="210" t="s">
        <v>377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3" spans="1:13" ht="12.75">
      <c r="A3" s="213"/>
      <c r="B3" s="214"/>
      <c r="C3" s="215"/>
      <c r="D3" s="216"/>
      <c r="E3" s="216"/>
      <c r="F3" s="216"/>
      <c r="G3" s="216"/>
      <c r="H3" s="217"/>
      <c r="I3" s="218"/>
      <c r="J3" s="216"/>
      <c r="K3" s="216"/>
      <c r="L3" s="216"/>
      <c r="M3" s="217"/>
    </row>
    <row r="4" spans="1:13" ht="12.75">
      <c r="A4" s="219" t="s">
        <v>0</v>
      </c>
      <c r="B4" s="220" t="s">
        <v>158</v>
      </c>
      <c r="C4" s="221" t="s">
        <v>159</v>
      </c>
      <c r="D4" s="222" t="s">
        <v>160</v>
      </c>
      <c r="E4" s="222"/>
      <c r="F4" s="222"/>
      <c r="G4" s="222"/>
      <c r="H4" s="223"/>
      <c r="I4" s="224" t="s">
        <v>161</v>
      </c>
      <c r="J4" s="222"/>
      <c r="K4" s="222"/>
      <c r="L4" s="222"/>
      <c r="M4" s="223"/>
    </row>
    <row r="5" spans="1:13" ht="12.75">
      <c r="A5" s="219" t="s">
        <v>162</v>
      </c>
      <c r="B5" s="220" t="s">
        <v>163</v>
      </c>
      <c r="C5" s="221" t="s">
        <v>38</v>
      </c>
      <c r="D5" s="225"/>
      <c r="E5" s="225"/>
      <c r="F5" s="225"/>
      <c r="G5" s="225"/>
      <c r="H5" s="226"/>
      <c r="I5" s="227"/>
      <c r="J5" s="225"/>
      <c r="K5" s="225"/>
      <c r="L5" s="225"/>
      <c r="M5" s="226"/>
    </row>
    <row r="6" spans="1:13" ht="12.75">
      <c r="A6" s="219" t="s">
        <v>164</v>
      </c>
      <c r="B6" s="220" t="s">
        <v>165</v>
      </c>
      <c r="C6" s="228"/>
      <c r="D6" s="229"/>
      <c r="E6" s="230"/>
      <c r="F6" s="229"/>
      <c r="G6" s="230"/>
      <c r="H6" s="231"/>
      <c r="I6" s="229"/>
      <c r="J6" s="230"/>
      <c r="K6" s="229"/>
      <c r="L6" s="230"/>
      <c r="M6" s="231"/>
    </row>
    <row r="7" spans="1:13" ht="12.75">
      <c r="A7" s="219"/>
      <c r="B7" s="220" t="s">
        <v>166</v>
      </c>
      <c r="C7" s="228"/>
      <c r="D7" s="229" t="s">
        <v>121</v>
      </c>
      <c r="E7" s="221" t="s">
        <v>53</v>
      </c>
      <c r="F7" s="229" t="s">
        <v>167</v>
      </c>
      <c r="G7" s="221" t="s">
        <v>54</v>
      </c>
      <c r="H7" s="231" t="s">
        <v>55</v>
      </c>
      <c r="I7" s="229" t="s">
        <v>121</v>
      </c>
      <c r="J7" s="221" t="s">
        <v>53</v>
      </c>
      <c r="K7" s="229" t="s">
        <v>168</v>
      </c>
      <c r="L7" s="221" t="s">
        <v>56</v>
      </c>
      <c r="M7" s="231" t="s">
        <v>57</v>
      </c>
    </row>
    <row r="8" spans="1:13" ht="12.75">
      <c r="A8" s="232"/>
      <c r="B8" s="233"/>
      <c r="C8" s="234"/>
      <c r="D8" s="225"/>
      <c r="E8" s="235"/>
      <c r="F8" s="225"/>
      <c r="G8" s="235"/>
      <c r="H8" s="226"/>
      <c r="I8" s="225"/>
      <c r="J8" s="235"/>
      <c r="K8" s="225"/>
      <c r="L8" s="235"/>
      <c r="M8" s="226"/>
    </row>
    <row r="9" spans="1:13" ht="12.75">
      <c r="A9" s="236"/>
      <c r="B9" s="236"/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</row>
    <row r="10" spans="1:13" ht="12.75">
      <c r="A10" s="239" t="s">
        <v>75</v>
      </c>
      <c r="B10" s="239" t="s">
        <v>169</v>
      </c>
      <c r="C10" s="240">
        <v>814349</v>
      </c>
      <c r="D10" s="240">
        <v>416603</v>
      </c>
      <c r="E10" s="240">
        <v>416603</v>
      </c>
      <c r="F10" s="240">
        <v>0</v>
      </c>
      <c r="G10" s="240">
        <v>0</v>
      </c>
      <c r="H10" s="240">
        <v>0</v>
      </c>
      <c r="I10" s="240">
        <v>397746</v>
      </c>
      <c r="J10" s="240">
        <v>397746</v>
      </c>
      <c r="K10" s="240">
        <v>0</v>
      </c>
      <c r="L10" s="240">
        <v>0</v>
      </c>
      <c r="M10" s="240">
        <v>0</v>
      </c>
    </row>
    <row r="11" spans="1:13" ht="12.75">
      <c r="A11" s="239" t="s">
        <v>74</v>
      </c>
      <c r="B11" s="239" t="s">
        <v>170</v>
      </c>
      <c r="C11" s="240">
        <v>797528</v>
      </c>
      <c r="D11" s="240">
        <v>408068</v>
      </c>
      <c r="E11" s="240">
        <v>408068</v>
      </c>
      <c r="F11" s="240">
        <v>0</v>
      </c>
      <c r="G11" s="240">
        <v>0</v>
      </c>
      <c r="H11" s="240">
        <v>0</v>
      </c>
      <c r="I11" s="240">
        <v>389460</v>
      </c>
      <c r="J11" s="240">
        <v>389460</v>
      </c>
      <c r="K11" s="240">
        <v>0</v>
      </c>
      <c r="L11" s="240">
        <v>0</v>
      </c>
      <c r="M11" s="240">
        <v>0</v>
      </c>
    </row>
    <row r="12" spans="1:13" ht="12.75">
      <c r="A12" s="239" t="s">
        <v>73</v>
      </c>
      <c r="B12" s="239" t="s">
        <v>171</v>
      </c>
      <c r="C12" s="240">
        <v>783706</v>
      </c>
      <c r="D12" s="240">
        <v>400218</v>
      </c>
      <c r="E12" s="240">
        <v>400218</v>
      </c>
      <c r="F12" s="240">
        <v>0</v>
      </c>
      <c r="G12" s="240">
        <v>0</v>
      </c>
      <c r="H12" s="240">
        <v>0</v>
      </c>
      <c r="I12" s="240">
        <v>383488</v>
      </c>
      <c r="J12" s="240">
        <v>383488</v>
      </c>
      <c r="K12" s="240">
        <v>0</v>
      </c>
      <c r="L12" s="240">
        <v>0</v>
      </c>
      <c r="M12" s="240">
        <v>0</v>
      </c>
    </row>
    <row r="13" spans="1:13" ht="12.75">
      <c r="A13" s="239" t="s">
        <v>72</v>
      </c>
      <c r="B13" s="239" t="s">
        <v>172</v>
      </c>
      <c r="C13" s="240">
        <v>781013</v>
      </c>
      <c r="D13" s="240">
        <v>399971</v>
      </c>
      <c r="E13" s="240">
        <v>399971</v>
      </c>
      <c r="F13" s="240">
        <v>0</v>
      </c>
      <c r="G13" s="240">
        <v>0</v>
      </c>
      <c r="H13" s="240">
        <v>0</v>
      </c>
      <c r="I13" s="240">
        <v>381042</v>
      </c>
      <c r="J13" s="240">
        <v>381042</v>
      </c>
      <c r="K13" s="240">
        <v>0</v>
      </c>
      <c r="L13" s="240">
        <v>0</v>
      </c>
      <c r="M13" s="240">
        <v>0</v>
      </c>
    </row>
    <row r="14" spans="1:13" ht="12.75">
      <c r="A14" s="239" t="s">
        <v>71</v>
      </c>
      <c r="B14" s="239" t="s">
        <v>173</v>
      </c>
      <c r="C14" s="240">
        <v>780492</v>
      </c>
      <c r="D14" s="240">
        <v>398600</v>
      </c>
      <c r="E14" s="240">
        <v>398600</v>
      </c>
      <c r="F14" s="240">
        <v>0</v>
      </c>
      <c r="G14" s="240">
        <v>0</v>
      </c>
      <c r="H14" s="240">
        <v>0</v>
      </c>
      <c r="I14" s="240">
        <v>381892</v>
      </c>
      <c r="J14" s="240">
        <v>381892</v>
      </c>
      <c r="K14" s="240">
        <v>0</v>
      </c>
      <c r="L14" s="240">
        <v>0</v>
      </c>
      <c r="M14" s="240">
        <v>0</v>
      </c>
    </row>
    <row r="15" spans="1:13" ht="12.75">
      <c r="A15" s="239" t="s">
        <v>70</v>
      </c>
      <c r="B15" s="239" t="s">
        <v>174</v>
      </c>
      <c r="C15" s="240">
        <v>790204</v>
      </c>
      <c r="D15" s="240">
        <v>404606</v>
      </c>
      <c r="E15" s="240">
        <v>404606</v>
      </c>
      <c r="F15" s="240">
        <v>0</v>
      </c>
      <c r="G15" s="240">
        <v>0</v>
      </c>
      <c r="H15" s="240">
        <v>0</v>
      </c>
      <c r="I15" s="240">
        <v>385598</v>
      </c>
      <c r="J15" s="240">
        <v>385598</v>
      </c>
      <c r="K15" s="240">
        <v>0</v>
      </c>
      <c r="L15" s="240">
        <v>0</v>
      </c>
      <c r="M15" s="240">
        <v>0</v>
      </c>
    </row>
    <row r="16" spans="1:13" ht="12.75">
      <c r="A16" s="239" t="s">
        <v>69</v>
      </c>
      <c r="B16" s="239" t="s">
        <v>175</v>
      </c>
      <c r="C16" s="240">
        <v>805582</v>
      </c>
      <c r="D16" s="240">
        <v>411532</v>
      </c>
      <c r="E16" s="240">
        <v>411532</v>
      </c>
      <c r="F16" s="240">
        <v>0</v>
      </c>
      <c r="G16" s="240">
        <v>0</v>
      </c>
      <c r="H16" s="240">
        <v>0</v>
      </c>
      <c r="I16" s="240">
        <v>394050</v>
      </c>
      <c r="J16" s="240">
        <v>394050</v>
      </c>
      <c r="K16" s="240">
        <v>0</v>
      </c>
      <c r="L16" s="240">
        <v>0</v>
      </c>
      <c r="M16" s="240">
        <v>0</v>
      </c>
    </row>
    <row r="17" spans="1:13" ht="12.75">
      <c r="A17" s="239" t="s">
        <v>68</v>
      </c>
      <c r="B17" s="239" t="s">
        <v>176</v>
      </c>
      <c r="C17" s="240">
        <v>821409</v>
      </c>
      <c r="D17" s="240">
        <v>421738</v>
      </c>
      <c r="E17" s="240">
        <v>421738</v>
      </c>
      <c r="F17" s="240">
        <v>0</v>
      </c>
      <c r="G17" s="240">
        <v>0</v>
      </c>
      <c r="H17" s="240">
        <v>0</v>
      </c>
      <c r="I17" s="240">
        <v>399671</v>
      </c>
      <c r="J17" s="240">
        <v>399671</v>
      </c>
      <c r="K17" s="240">
        <v>0</v>
      </c>
      <c r="L17" s="240">
        <v>0</v>
      </c>
      <c r="M17" s="240">
        <v>0</v>
      </c>
    </row>
    <row r="18" spans="1:13" ht="12.75">
      <c r="A18" s="239" t="s">
        <v>67</v>
      </c>
      <c r="B18" s="239" t="s">
        <v>177</v>
      </c>
      <c r="C18" s="240">
        <v>791712</v>
      </c>
      <c r="D18" s="240">
        <v>405717</v>
      </c>
      <c r="E18" s="240">
        <v>405717</v>
      </c>
      <c r="F18" s="240">
        <v>0</v>
      </c>
      <c r="G18" s="240">
        <v>0</v>
      </c>
      <c r="H18" s="240">
        <v>0</v>
      </c>
      <c r="I18" s="240">
        <v>385995</v>
      </c>
      <c r="J18" s="240">
        <v>385995</v>
      </c>
      <c r="K18" s="240">
        <v>0</v>
      </c>
      <c r="L18" s="240">
        <v>0</v>
      </c>
      <c r="M18" s="240">
        <v>0</v>
      </c>
    </row>
    <row r="19" spans="1:13" ht="12.75">
      <c r="A19" s="239" t="s">
        <v>66</v>
      </c>
      <c r="B19" s="239" t="s">
        <v>178</v>
      </c>
      <c r="C19" s="240">
        <v>786980</v>
      </c>
      <c r="D19" s="240">
        <v>403116</v>
      </c>
      <c r="E19" s="240">
        <v>403116</v>
      </c>
      <c r="F19" s="240">
        <v>0</v>
      </c>
      <c r="G19" s="240">
        <v>0</v>
      </c>
      <c r="H19" s="240">
        <v>0</v>
      </c>
      <c r="I19" s="240">
        <v>383864</v>
      </c>
      <c r="J19" s="240">
        <v>383864</v>
      </c>
      <c r="K19" s="240">
        <v>0</v>
      </c>
      <c r="L19" s="240">
        <v>0</v>
      </c>
      <c r="M19" s="240">
        <v>0</v>
      </c>
    </row>
    <row r="20" spans="1:13" ht="12.75">
      <c r="A20" s="239" t="s">
        <v>65</v>
      </c>
      <c r="B20" s="239" t="s">
        <v>179</v>
      </c>
      <c r="C20" s="240">
        <v>774879</v>
      </c>
      <c r="D20" s="240">
        <v>398513</v>
      </c>
      <c r="E20" s="240">
        <v>398513</v>
      </c>
      <c r="F20" s="240">
        <v>0</v>
      </c>
      <c r="G20" s="240">
        <v>0</v>
      </c>
      <c r="H20" s="240">
        <v>0</v>
      </c>
      <c r="I20" s="240">
        <v>376366</v>
      </c>
      <c r="J20" s="240">
        <v>376366</v>
      </c>
      <c r="K20" s="240">
        <v>0</v>
      </c>
      <c r="L20" s="240">
        <v>0</v>
      </c>
      <c r="M20" s="240">
        <v>0</v>
      </c>
    </row>
    <row r="21" spans="1:13" ht="12.75">
      <c r="A21" s="239" t="s">
        <v>64</v>
      </c>
      <c r="B21" s="239" t="s">
        <v>180</v>
      </c>
      <c r="C21" s="240">
        <v>785231</v>
      </c>
      <c r="D21" s="240">
        <v>402916</v>
      </c>
      <c r="E21" s="240">
        <v>402916</v>
      </c>
      <c r="F21" s="240">
        <v>0</v>
      </c>
      <c r="G21" s="240">
        <v>0</v>
      </c>
      <c r="H21" s="240">
        <v>0</v>
      </c>
      <c r="I21" s="240">
        <v>382315</v>
      </c>
      <c r="J21" s="240">
        <v>382315</v>
      </c>
      <c r="K21" s="240">
        <v>0</v>
      </c>
      <c r="L21" s="240">
        <v>0</v>
      </c>
      <c r="M21" s="240">
        <v>0</v>
      </c>
    </row>
    <row r="22" spans="1:13" ht="12.75">
      <c r="A22" s="239" t="s">
        <v>62</v>
      </c>
      <c r="B22" s="239" t="s">
        <v>181</v>
      </c>
      <c r="C22" s="240">
        <v>779175</v>
      </c>
      <c r="D22" s="240">
        <v>398614</v>
      </c>
      <c r="E22" s="240">
        <v>398614</v>
      </c>
      <c r="F22" s="240">
        <v>0</v>
      </c>
      <c r="G22" s="240">
        <v>0</v>
      </c>
      <c r="H22" s="240">
        <v>0</v>
      </c>
      <c r="I22" s="240">
        <v>380561</v>
      </c>
      <c r="J22" s="240">
        <v>380561</v>
      </c>
      <c r="K22" s="240">
        <v>0</v>
      </c>
      <c r="L22" s="240">
        <v>0</v>
      </c>
      <c r="M22" s="240">
        <v>0</v>
      </c>
    </row>
    <row r="23" spans="1:13" ht="12.75">
      <c r="A23" s="239" t="s">
        <v>61</v>
      </c>
      <c r="B23" s="239" t="s">
        <v>182</v>
      </c>
      <c r="C23" s="240">
        <v>761964</v>
      </c>
      <c r="D23" s="240">
        <v>388978</v>
      </c>
      <c r="E23" s="240">
        <v>388978</v>
      </c>
      <c r="F23" s="240">
        <v>0</v>
      </c>
      <c r="G23" s="240">
        <v>0</v>
      </c>
      <c r="H23" s="240">
        <v>0</v>
      </c>
      <c r="I23" s="240">
        <v>372986</v>
      </c>
      <c r="J23" s="240">
        <v>372986</v>
      </c>
      <c r="K23" s="240">
        <v>0</v>
      </c>
      <c r="L23" s="240">
        <v>0</v>
      </c>
      <c r="M23" s="240">
        <v>0</v>
      </c>
    </row>
    <row r="24" spans="1:13" ht="12.75">
      <c r="A24" s="239" t="s">
        <v>184</v>
      </c>
      <c r="B24" s="239" t="s">
        <v>183</v>
      </c>
      <c r="C24" s="240">
        <v>761120</v>
      </c>
      <c r="D24" s="240">
        <v>389593</v>
      </c>
      <c r="E24" s="240">
        <v>389593</v>
      </c>
      <c r="F24" s="240">
        <v>0</v>
      </c>
      <c r="G24" s="240">
        <v>0</v>
      </c>
      <c r="H24" s="240">
        <v>0</v>
      </c>
      <c r="I24" s="240">
        <v>371527</v>
      </c>
      <c r="J24" s="240">
        <v>371526</v>
      </c>
      <c r="K24" s="240">
        <v>1</v>
      </c>
      <c r="L24" s="240">
        <v>0</v>
      </c>
      <c r="M24" s="240">
        <v>0</v>
      </c>
    </row>
    <row r="25" spans="1:13" ht="12.75">
      <c r="A25" s="239" t="s">
        <v>186</v>
      </c>
      <c r="B25" s="239" t="s">
        <v>185</v>
      </c>
      <c r="C25" s="240">
        <v>797818</v>
      </c>
      <c r="D25" s="240">
        <v>407559</v>
      </c>
      <c r="E25" s="240">
        <v>407559</v>
      </c>
      <c r="F25" s="240">
        <v>0</v>
      </c>
      <c r="G25" s="240">
        <v>0</v>
      </c>
      <c r="H25" s="240">
        <v>0</v>
      </c>
      <c r="I25" s="240">
        <v>390259</v>
      </c>
      <c r="J25" s="240">
        <v>389936</v>
      </c>
      <c r="K25" s="240">
        <v>69</v>
      </c>
      <c r="L25" s="240">
        <v>246</v>
      </c>
      <c r="M25" s="240">
        <v>8</v>
      </c>
    </row>
    <row r="26" spans="1:13" ht="12.75">
      <c r="A26" s="239" t="s">
        <v>188</v>
      </c>
      <c r="B26" s="239" t="s">
        <v>187</v>
      </c>
      <c r="C26" s="240">
        <v>811465</v>
      </c>
      <c r="D26" s="240">
        <v>414922</v>
      </c>
      <c r="E26" s="240">
        <v>414922</v>
      </c>
      <c r="F26" s="240">
        <v>0</v>
      </c>
      <c r="G26" s="240">
        <v>0</v>
      </c>
      <c r="H26" s="240">
        <v>0</v>
      </c>
      <c r="I26" s="240">
        <v>396543</v>
      </c>
      <c r="J26" s="240">
        <v>394749</v>
      </c>
      <c r="K26" s="240">
        <v>1084</v>
      </c>
      <c r="L26" s="240">
        <v>510</v>
      </c>
      <c r="M26" s="240">
        <v>200</v>
      </c>
    </row>
    <row r="27" spans="1:13" ht="12.75">
      <c r="A27" s="239" t="s">
        <v>190</v>
      </c>
      <c r="B27" s="239" t="s">
        <v>189</v>
      </c>
      <c r="C27" s="240">
        <v>828622</v>
      </c>
      <c r="D27" s="240">
        <v>424883</v>
      </c>
      <c r="E27" s="240">
        <v>424880</v>
      </c>
      <c r="F27" s="240">
        <v>3</v>
      </c>
      <c r="G27" s="240">
        <v>0</v>
      </c>
      <c r="H27" s="240">
        <v>0</v>
      </c>
      <c r="I27" s="240">
        <v>403739</v>
      </c>
      <c r="J27" s="240">
        <v>402023</v>
      </c>
      <c r="K27" s="240">
        <v>1285</v>
      </c>
      <c r="L27" s="240">
        <v>232</v>
      </c>
      <c r="M27" s="240">
        <v>199</v>
      </c>
    </row>
    <row r="28" spans="1:13" ht="12.75">
      <c r="A28" s="239" t="s">
        <v>192</v>
      </c>
      <c r="B28" s="239" t="s">
        <v>191</v>
      </c>
      <c r="C28" s="240">
        <v>836004</v>
      </c>
      <c r="D28" s="240">
        <v>426269</v>
      </c>
      <c r="E28" s="240">
        <v>426104</v>
      </c>
      <c r="F28" s="240">
        <v>115</v>
      </c>
      <c r="G28" s="240">
        <v>42</v>
      </c>
      <c r="H28" s="240">
        <v>8</v>
      </c>
      <c r="I28" s="240">
        <v>409735</v>
      </c>
      <c r="J28" s="240">
        <v>407112</v>
      </c>
      <c r="K28" s="240">
        <v>2237</v>
      </c>
      <c r="L28" s="240">
        <v>168</v>
      </c>
      <c r="M28" s="240">
        <v>218</v>
      </c>
    </row>
    <row r="29" spans="1:13" ht="12.75">
      <c r="A29" s="239" t="s">
        <v>194</v>
      </c>
      <c r="B29" s="239" t="s">
        <v>193</v>
      </c>
      <c r="C29" s="240">
        <v>840765</v>
      </c>
      <c r="D29" s="240">
        <v>428858</v>
      </c>
      <c r="E29" s="240">
        <v>427200</v>
      </c>
      <c r="F29" s="240">
        <v>1226</v>
      </c>
      <c r="G29" s="240">
        <v>245</v>
      </c>
      <c r="H29" s="240">
        <v>187</v>
      </c>
      <c r="I29" s="240">
        <v>411907</v>
      </c>
      <c r="J29" s="240">
        <v>406481</v>
      </c>
      <c r="K29" s="240">
        <v>4946</v>
      </c>
      <c r="L29" s="240">
        <v>250</v>
      </c>
      <c r="M29" s="240">
        <v>230</v>
      </c>
    </row>
    <row r="30" spans="1:13" ht="12.75">
      <c r="A30" s="239" t="s">
        <v>196</v>
      </c>
      <c r="B30" s="239" t="s">
        <v>195</v>
      </c>
      <c r="C30" s="240">
        <v>830122</v>
      </c>
      <c r="D30" s="240">
        <v>421298</v>
      </c>
      <c r="E30" s="240">
        <v>418625</v>
      </c>
      <c r="F30" s="240">
        <v>2136</v>
      </c>
      <c r="G30" s="240">
        <v>308</v>
      </c>
      <c r="H30" s="240">
        <v>229</v>
      </c>
      <c r="I30" s="240">
        <v>408824</v>
      </c>
      <c r="J30" s="240">
        <v>398819</v>
      </c>
      <c r="K30" s="240">
        <v>9363</v>
      </c>
      <c r="L30" s="240">
        <v>269</v>
      </c>
      <c r="M30" s="240">
        <v>373</v>
      </c>
    </row>
    <row r="31" spans="1:13" ht="12.75">
      <c r="A31" s="239" t="s">
        <v>198</v>
      </c>
      <c r="B31" s="239" t="s">
        <v>197</v>
      </c>
      <c r="C31" s="240">
        <v>831931</v>
      </c>
      <c r="D31" s="240">
        <v>420154</v>
      </c>
      <c r="E31" s="240">
        <v>413456</v>
      </c>
      <c r="F31" s="240">
        <v>6037</v>
      </c>
      <c r="G31" s="240">
        <v>322</v>
      </c>
      <c r="H31" s="240">
        <v>339</v>
      </c>
      <c r="I31" s="240">
        <v>411777</v>
      </c>
      <c r="J31" s="240">
        <v>391724</v>
      </c>
      <c r="K31" s="240">
        <v>18908</v>
      </c>
      <c r="L31" s="240">
        <v>362</v>
      </c>
      <c r="M31" s="240">
        <v>783</v>
      </c>
    </row>
    <row r="32" spans="1:13" ht="12.75">
      <c r="A32" s="239" t="s">
        <v>200</v>
      </c>
      <c r="B32" s="239" t="s">
        <v>199</v>
      </c>
      <c r="C32" s="240">
        <v>811495</v>
      </c>
      <c r="D32" s="240">
        <v>407391</v>
      </c>
      <c r="E32" s="240">
        <v>397666</v>
      </c>
      <c r="F32" s="240">
        <v>9060</v>
      </c>
      <c r="G32" s="240">
        <v>264</v>
      </c>
      <c r="H32" s="240">
        <v>401</v>
      </c>
      <c r="I32" s="240">
        <v>404104</v>
      </c>
      <c r="J32" s="240">
        <v>375300</v>
      </c>
      <c r="K32" s="240">
        <v>27237</v>
      </c>
      <c r="L32" s="240">
        <v>370</v>
      </c>
      <c r="M32" s="240">
        <v>1197</v>
      </c>
    </row>
    <row r="33" spans="1:13" ht="12.75">
      <c r="A33" s="239" t="s">
        <v>202</v>
      </c>
      <c r="B33" s="239" t="s">
        <v>201</v>
      </c>
      <c r="C33" s="240">
        <v>791077</v>
      </c>
      <c r="D33" s="240">
        <v>395485</v>
      </c>
      <c r="E33" s="240">
        <v>380919</v>
      </c>
      <c r="F33" s="240">
        <v>13779</v>
      </c>
      <c r="G33" s="240">
        <v>224</v>
      </c>
      <c r="H33" s="240">
        <v>563</v>
      </c>
      <c r="I33" s="240">
        <v>395592</v>
      </c>
      <c r="J33" s="240">
        <v>354384</v>
      </c>
      <c r="K33" s="240">
        <v>38897</v>
      </c>
      <c r="L33" s="240">
        <v>357</v>
      </c>
      <c r="M33" s="240">
        <v>1954</v>
      </c>
    </row>
    <row r="34" spans="1:13" ht="12.75">
      <c r="A34" s="239" t="s">
        <v>204</v>
      </c>
      <c r="B34" s="239" t="s">
        <v>203</v>
      </c>
      <c r="C34" s="240">
        <v>773327</v>
      </c>
      <c r="D34" s="240">
        <v>384552</v>
      </c>
      <c r="E34" s="240">
        <v>361135</v>
      </c>
      <c r="F34" s="240">
        <v>21932</v>
      </c>
      <c r="G34" s="240">
        <v>577</v>
      </c>
      <c r="H34" s="240">
        <v>908</v>
      </c>
      <c r="I34" s="240">
        <v>388775</v>
      </c>
      <c r="J34" s="240">
        <v>332456</v>
      </c>
      <c r="K34" s="240">
        <v>53037</v>
      </c>
      <c r="L34" s="240">
        <v>398</v>
      </c>
      <c r="M34" s="240">
        <v>2884</v>
      </c>
    </row>
    <row r="35" spans="1:13" ht="12.75">
      <c r="A35" s="239" t="s">
        <v>206</v>
      </c>
      <c r="B35" s="239" t="s">
        <v>205</v>
      </c>
      <c r="C35" s="240">
        <v>817723</v>
      </c>
      <c r="D35" s="240">
        <v>406737</v>
      </c>
      <c r="E35" s="240">
        <v>369409</v>
      </c>
      <c r="F35" s="240">
        <v>35530</v>
      </c>
      <c r="G35" s="240">
        <v>227</v>
      </c>
      <c r="H35" s="240">
        <v>1571</v>
      </c>
      <c r="I35" s="240">
        <v>410986</v>
      </c>
      <c r="J35" s="240">
        <v>330232</v>
      </c>
      <c r="K35" s="240">
        <v>76152</v>
      </c>
      <c r="L35" s="240">
        <v>439</v>
      </c>
      <c r="M35" s="240">
        <v>4163</v>
      </c>
    </row>
    <row r="36" spans="1:13" ht="12.75">
      <c r="A36" s="239" t="s">
        <v>208</v>
      </c>
      <c r="B36" s="239" t="s">
        <v>207</v>
      </c>
      <c r="C36" s="240">
        <v>821244</v>
      </c>
      <c r="D36" s="240">
        <v>407145</v>
      </c>
      <c r="E36" s="240">
        <v>351879</v>
      </c>
      <c r="F36" s="240">
        <v>52657</v>
      </c>
      <c r="G36" s="240">
        <v>305</v>
      </c>
      <c r="H36" s="240">
        <v>2304</v>
      </c>
      <c r="I36" s="240">
        <v>414099</v>
      </c>
      <c r="J36" s="240">
        <v>310057</v>
      </c>
      <c r="K36" s="240">
        <v>98021</v>
      </c>
      <c r="L36" s="240">
        <v>422</v>
      </c>
      <c r="M36" s="240">
        <v>5599</v>
      </c>
    </row>
    <row r="37" spans="1:13" ht="12.75">
      <c r="A37" s="239" t="s">
        <v>210</v>
      </c>
      <c r="B37" s="239" t="s">
        <v>209</v>
      </c>
      <c r="C37" s="240">
        <v>829056</v>
      </c>
      <c r="D37" s="240">
        <v>409448</v>
      </c>
      <c r="E37" s="240">
        <v>334955</v>
      </c>
      <c r="F37" s="240">
        <v>71051</v>
      </c>
      <c r="G37" s="240">
        <v>211</v>
      </c>
      <c r="H37" s="240">
        <v>3231</v>
      </c>
      <c r="I37" s="240">
        <v>419608</v>
      </c>
      <c r="J37" s="240">
        <v>290691</v>
      </c>
      <c r="K37" s="240">
        <v>121001</v>
      </c>
      <c r="L37" s="240">
        <v>588</v>
      </c>
      <c r="M37" s="240">
        <v>7328</v>
      </c>
    </row>
    <row r="38" spans="1:13" ht="12.75">
      <c r="A38" s="239" t="s">
        <v>212</v>
      </c>
      <c r="B38" s="239" t="s">
        <v>211</v>
      </c>
      <c r="C38" s="240">
        <v>782968</v>
      </c>
      <c r="D38" s="240">
        <v>387049</v>
      </c>
      <c r="E38" s="240">
        <v>296387</v>
      </c>
      <c r="F38" s="240">
        <v>86315</v>
      </c>
      <c r="G38" s="240">
        <v>212</v>
      </c>
      <c r="H38" s="240">
        <v>4135</v>
      </c>
      <c r="I38" s="240">
        <v>395919</v>
      </c>
      <c r="J38" s="240">
        <v>252598</v>
      </c>
      <c r="K38" s="240">
        <v>134112</v>
      </c>
      <c r="L38" s="240">
        <v>553</v>
      </c>
      <c r="M38" s="240">
        <v>8656</v>
      </c>
    </row>
    <row r="39" spans="1:13" ht="12.75">
      <c r="A39" s="239" t="s">
        <v>214</v>
      </c>
      <c r="B39" s="239" t="s">
        <v>213</v>
      </c>
      <c r="C39" s="240">
        <v>768599</v>
      </c>
      <c r="D39" s="240">
        <v>381221</v>
      </c>
      <c r="E39" s="240">
        <v>273129</v>
      </c>
      <c r="F39" s="240">
        <v>102342</v>
      </c>
      <c r="G39" s="240">
        <v>168</v>
      </c>
      <c r="H39" s="240">
        <v>5582</v>
      </c>
      <c r="I39" s="240">
        <v>387378</v>
      </c>
      <c r="J39" s="240">
        <v>229149</v>
      </c>
      <c r="K39" s="240">
        <v>146854</v>
      </c>
      <c r="L39" s="240">
        <v>662</v>
      </c>
      <c r="M39" s="240">
        <v>10713</v>
      </c>
    </row>
    <row r="40" spans="1:13" ht="12.75">
      <c r="A40" s="239" t="s">
        <v>216</v>
      </c>
      <c r="B40" s="239" t="s">
        <v>215</v>
      </c>
      <c r="C40" s="240">
        <v>782387</v>
      </c>
      <c r="D40" s="240">
        <v>388756</v>
      </c>
      <c r="E40" s="240">
        <v>256349</v>
      </c>
      <c r="F40" s="240">
        <v>124569</v>
      </c>
      <c r="G40" s="240">
        <v>358</v>
      </c>
      <c r="H40" s="240">
        <v>7480</v>
      </c>
      <c r="I40" s="240">
        <v>393631</v>
      </c>
      <c r="J40" s="240">
        <v>215236</v>
      </c>
      <c r="K40" s="240">
        <v>164624</v>
      </c>
      <c r="L40" s="240">
        <v>788</v>
      </c>
      <c r="M40" s="240">
        <v>12983</v>
      </c>
    </row>
    <row r="41" spans="1:13" ht="12.75">
      <c r="A41" s="239" t="s">
        <v>218</v>
      </c>
      <c r="B41" s="239" t="s">
        <v>217</v>
      </c>
      <c r="C41" s="240">
        <v>766107</v>
      </c>
      <c r="D41" s="240">
        <v>380064</v>
      </c>
      <c r="E41" s="240">
        <v>231109</v>
      </c>
      <c r="F41" s="240">
        <v>139403</v>
      </c>
      <c r="G41" s="240">
        <v>237</v>
      </c>
      <c r="H41" s="240">
        <v>9315</v>
      </c>
      <c r="I41" s="240">
        <v>386043</v>
      </c>
      <c r="J41" s="240">
        <v>192915</v>
      </c>
      <c r="K41" s="240">
        <v>176721</v>
      </c>
      <c r="L41" s="240">
        <v>965</v>
      </c>
      <c r="M41" s="240">
        <v>15442</v>
      </c>
    </row>
    <row r="42" spans="1:13" ht="12.75">
      <c r="A42" s="239" t="s">
        <v>220</v>
      </c>
      <c r="B42" s="239" t="s">
        <v>219</v>
      </c>
      <c r="C42" s="240">
        <v>791388</v>
      </c>
      <c r="D42" s="240">
        <v>392712</v>
      </c>
      <c r="E42" s="240">
        <v>223201</v>
      </c>
      <c r="F42" s="240">
        <v>157908</v>
      </c>
      <c r="G42" s="240">
        <v>275</v>
      </c>
      <c r="H42" s="240">
        <v>11328</v>
      </c>
      <c r="I42" s="240">
        <v>398676</v>
      </c>
      <c r="J42" s="240">
        <v>187335</v>
      </c>
      <c r="K42" s="240">
        <v>191826</v>
      </c>
      <c r="L42" s="240">
        <v>1139</v>
      </c>
      <c r="M42" s="240">
        <v>18376</v>
      </c>
    </row>
    <row r="43" spans="1:13" ht="12.75">
      <c r="A43" s="239" t="s">
        <v>222</v>
      </c>
      <c r="B43" s="239" t="s">
        <v>221</v>
      </c>
      <c r="C43" s="240">
        <v>839859</v>
      </c>
      <c r="D43" s="240">
        <v>416806</v>
      </c>
      <c r="E43" s="240">
        <v>222425</v>
      </c>
      <c r="F43" s="240">
        <v>179821</v>
      </c>
      <c r="G43" s="240">
        <v>391</v>
      </c>
      <c r="H43" s="240">
        <v>14169</v>
      </c>
      <c r="I43" s="240">
        <v>423053</v>
      </c>
      <c r="J43" s="240">
        <v>187477</v>
      </c>
      <c r="K43" s="240">
        <v>211685</v>
      </c>
      <c r="L43" s="240">
        <v>1429</v>
      </c>
      <c r="M43" s="240">
        <v>22462</v>
      </c>
    </row>
    <row r="44" spans="1:13" ht="12.75">
      <c r="A44" s="239" t="s">
        <v>224</v>
      </c>
      <c r="B44" s="239" t="s">
        <v>223</v>
      </c>
      <c r="C44" s="240">
        <v>891529</v>
      </c>
      <c r="D44" s="240">
        <v>442537</v>
      </c>
      <c r="E44" s="240">
        <v>221687</v>
      </c>
      <c r="F44" s="240">
        <v>202922</v>
      </c>
      <c r="G44" s="240">
        <v>437</v>
      </c>
      <c r="H44" s="240">
        <v>17491</v>
      </c>
      <c r="I44" s="240">
        <v>448992</v>
      </c>
      <c r="J44" s="240">
        <v>188127</v>
      </c>
      <c r="K44" s="240">
        <v>232252</v>
      </c>
      <c r="L44" s="240">
        <v>1720</v>
      </c>
      <c r="M44" s="240">
        <v>26893</v>
      </c>
    </row>
    <row r="45" spans="1:13" ht="12.75">
      <c r="A45" s="239" t="s">
        <v>226</v>
      </c>
      <c r="B45" s="239" t="s">
        <v>225</v>
      </c>
      <c r="C45" s="240">
        <v>917503</v>
      </c>
      <c r="D45" s="240">
        <v>455590</v>
      </c>
      <c r="E45" s="240">
        <v>215916</v>
      </c>
      <c r="F45" s="240">
        <v>218819</v>
      </c>
      <c r="G45" s="240">
        <v>535</v>
      </c>
      <c r="H45" s="240">
        <v>20320</v>
      </c>
      <c r="I45" s="240">
        <v>461913</v>
      </c>
      <c r="J45" s="240">
        <v>182916</v>
      </c>
      <c r="K45" s="240">
        <v>245867</v>
      </c>
      <c r="L45" s="240">
        <v>2259</v>
      </c>
      <c r="M45" s="240">
        <v>30871</v>
      </c>
    </row>
    <row r="46" spans="1:13" ht="12.75">
      <c r="A46" s="239" t="s">
        <v>228</v>
      </c>
      <c r="B46" s="239" t="s">
        <v>227</v>
      </c>
      <c r="C46" s="240">
        <v>916273</v>
      </c>
      <c r="D46" s="240">
        <v>454497</v>
      </c>
      <c r="E46" s="240">
        <v>203226</v>
      </c>
      <c r="F46" s="240">
        <v>227869</v>
      </c>
      <c r="G46" s="240">
        <v>624</v>
      </c>
      <c r="H46" s="240">
        <v>22778</v>
      </c>
      <c r="I46" s="240">
        <v>461776</v>
      </c>
      <c r="J46" s="240">
        <v>172995</v>
      </c>
      <c r="K46" s="240">
        <v>252316</v>
      </c>
      <c r="L46" s="240">
        <v>2345</v>
      </c>
      <c r="M46" s="240">
        <v>34120</v>
      </c>
    </row>
    <row r="47" spans="1:13" ht="12.75">
      <c r="A47" s="239" t="s">
        <v>230</v>
      </c>
      <c r="B47" s="239" t="s">
        <v>229</v>
      </c>
      <c r="C47" s="240">
        <v>899486</v>
      </c>
      <c r="D47" s="240">
        <v>446036</v>
      </c>
      <c r="E47" s="240">
        <v>189679</v>
      </c>
      <c r="F47" s="240">
        <v>230599</v>
      </c>
      <c r="G47" s="240">
        <v>669</v>
      </c>
      <c r="H47" s="240">
        <v>25089</v>
      </c>
      <c r="I47" s="240">
        <v>453450</v>
      </c>
      <c r="J47" s="240">
        <v>161159</v>
      </c>
      <c r="K47" s="240">
        <v>252792</v>
      </c>
      <c r="L47" s="240">
        <v>2773</v>
      </c>
      <c r="M47" s="240">
        <v>36726</v>
      </c>
    </row>
    <row r="48" spans="1:13" ht="12.75">
      <c r="A48" s="239" t="s">
        <v>232</v>
      </c>
      <c r="B48" s="239" t="s">
        <v>231</v>
      </c>
      <c r="C48" s="240">
        <v>892207</v>
      </c>
      <c r="D48" s="240">
        <v>442439</v>
      </c>
      <c r="E48" s="240">
        <v>178183</v>
      </c>
      <c r="F48" s="240">
        <v>235290</v>
      </c>
      <c r="G48" s="240">
        <v>925</v>
      </c>
      <c r="H48" s="240">
        <v>28041</v>
      </c>
      <c r="I48" s="240">
        <v>449768</v>
      </c>
      <c r="J48" s="240">
        <v>151136</v>
      </c>
      <c r="K48" s="240">
        <v>255603</v>
      </c>
      <c r="L48" s="240">
        <v>3187</v>
      </c>
      <c r="M48" s="240">
        <v>39842</v>
      </c>
    </row>
    <row r="49" spans="1:13" ht="12.75">
      <c r="A49" s="239" t="s">
        <v>234</v>
      </c>
      <c r="B49" s="239" t="s">
        <v>233</v>
      </c>
      <c r="C49" s="240">
        <v>888163</v>
      </c>
      <c r="D49" s="240">
        <v>439630</v>
      </c>
      <c r="E49" s="240">
        <v>168063</v>
      </c>
      <c r="F49" s="240">
        <v>239667</v>
      </c>
      <c r="G49" s="240">
        <v>1077</v>
      </c>
      <c r="H49" s="240">
        <v>30823</v>
      </c>
      <c r="I49" s="240">
        <v>448533</v>
      </c>
      <c r="J49" s="240">
        <v>143455</v>
      </c>
      <c r="K49" s="240">
        <v>259211</v>
      </c>
      <c r="L49" s="240">
        <v>3420</v>
      </c>
      <c r="M49" s="240">
        <v>42447</v>
      </c>
    </row>
    <row r="50" spans="1:13" ht="12.75">
      <c r="A50" s="239" t="s">
        <v>236</v>
      </c>
      <c r="B50" s="239" t="s">
        <v>235</v>
      </c>
      <c r="C50" s="240">
        <v>888115</v>
      </c>
      <c r="D50" s="240">
        <v>439227</v>
      </c>
      <c r="E50" s="240">
        <v>160921</v>
      </c>
      <c r="F50" s="240">
        <v>244640</v>
      </c>
      <c r="G50" s="240">
        <v>1130</v>
      </c>
      <c r="H50" s="240">
        <v>32536</v>
      </c>
      <c r="I50" s="240">
        <v>448888</v>
      </c>
      <c r="J50" s="240">
        <v>135468</v>
      </c>
      <c r="K50" s="240">
        <v>262570</v>
      </c>
      <c r="L50" s="240">
        <v>4287</v>
      </c>
      <c r="M50" s="240">
        <v>46563</v>
      </c>
    </row>
    <row r="51" spans="1:13" ht="12.75">
      <c r="A51" s="239" t="s">
        <v>238</v>
      </c>
      <c r="B51" s="239" t="s">
        <v>237</v>
      </c>
      <c r="C51" s="240">
        <v>913888</v>
      </c>
      <c r="D51" s="240">
        <v>451000</v>
      </c>
      <c r="E51" s="240">
        <v>153938</v>
      </c>
      <c r="F51" s="240">
        <v>258934</v>
      </c>
      <c r="G51" s="240">
        <v>1442</v>
      </c>
      <c r="H51" s="240">
        <v>36686</v>
      </c>
      <c r="I51" s="240">
        <v>462888</v>
      </c>
      <c r="J51" s="240">
        <v>131849</v>
      </c>
      <c r="K51" s="240">
        <v>273704</v>
      </c>
      <c r="L51" s="240">
        <v>5251</v>
      </c>
      <c r="M51" s="240">
        <v>52084</v>
      </c>
    </row>
    <row r="52" spans="1:13" ht="12.75">
      <c r="A52" s="239" t="s">
        <v>240</v>
      </c>
      <c r="B52" s="239" t="s">
        <v>239</v>
      </c>
      <c r="C52" s="240">
        <v>915361</v>
      </c>
      <c r="D52" s="240">
        <v>451504</v>
      </c>
      <c r="E52" s="240">
        <v>146452</v>
      </c>
      <c r="F52" s="240">
        <v>263979</v>
      </c>
      <c r="G52" s="240">
        <v>1615</v>
      </c>
      <c r="H52" s="240">
        <v>39458</v>
      </c>
      <c r="I52" s="240">
        <v>463857</v>
      </c>
      <c r="J52" s="240">
        <v>124804</v>
      </c>
      <c r="K52" s="240">
        <v>277584</v>
      </c>
      <c r="L52" s="240">
        <v>6084</v>
      </c>
      <c r="M52" s="240">
        <v>55385</v>
      </c>
    </row>
    <row r="53" spans="1:13" ht="12.75">
      <c r="A53" s="239" t="s">
        <v>242</v>
      </c>
      <c r="B53" s="239" t="s">
        <v>241</v>
      </c>
      <c r="C53" s="240">
        <v>926456</v>
      </c>
      <c r="D53" s="240">
        <v>456550</v>
      </c>
      <c r="E53" s="240">
        <v>141441</v>
      </c>
      <c r="F53" s="240">
        <v>270860</v>
      </c>
      <c r="G53" s="240">
        <v>1966</v>
      </c>
      <c r="H53" s="240">
        <v>42283</v>
      </c>
      <c r="I53" s="240">
        <v>469906</v>
      </c>
      <c r="J53" s="240">
        <v>119340</v>
      </c>
      <c r="K53" s="240">
        <v>284428</v>
      </c>
      <c r="L53" s="240">
        <v>7012</v>
      </c>
      <c r="M53" s="240">
        <v>59126</v>
      </c>
    </row>
    <row r="54" spans="1:13" ht="12.75">
      <c r="A54" s="239" t="s">
        <v>244</v>
      </c>
      <c r="B54" s="239" t="s">
        <v>243</v>
      </c>
      <c r="C54" s="240">
        <v>918047</v>
      </c>
      <c r="D54" s="240">
        <v>450949</v>
      </c>
      <c r="E54" s="240">
        <v>132563</v>
      </c>
      <c r="F54" s="240">
        <v>271723</v>
      </c>
      <c r="G54" s="240">
        <v>2100</v>
      </c>
      <c r="H54" s="240">
        <v>44563</v>
      </c>
      <c r="I54" s="240">
        <v>467098</v>
      </c>
      <c r="J54" s="240">
        <v>111920</v>
      </c>
      <c r="K54" s="240">
        <v>285253</v>
      </c>
      <c r="L54" s="240">
        <v>8006</v>
      </c>
      <c r="M54" s="240">
        <v>61919</v>
      </c>
    </row>
    <row r="55" spans="1:13" ht="12.75">
      <c r="A55" s="239" t="s">
        <v>246</v>
      </c>
      <c r="B55" s="239" t="s">
        <v>245</v>
      </c>
      <c r="C55" s="240">
        <v>888182</v>
      </c>
      <c r="D55" s="240">
        <v>436159</v>
      </c>
      <c r="E55" s="240">
        <v>121427</v>
      </c>
      <c r="F55" s="240">
        <v>266486</v>
      </c>
      <c r="G55" s="240">
        <v>2225</v>
      </c>
      <c r="H55" s="240">
        <v>46021</v>
      </c>
      <c r="I55" s="240">
        <v>452023</v>
      </c>
      <c r="J55" s="240">
        <v>101301</v>
      </c>
      <c r="K55" s="240">
        <v>279321</v>
      </c>
      <c r="L55" s="240">
        <v>8543</v>
      </c>
      <c r="M55" s="240">
        <v>62858</v>
      </c>
    </row>
    <row r="56" spans="1:13" ht="12.75">
      <c r="A56" s="239" t="s">
        <v>248</v>
      </c>
      <c r="B56" s="239" t="s">
        <v>247</v>
      </c>
      <c r="C56" s="240">
        <v>892610</v>
      </c>
      <c r="D56" s="240">
        <v>439162</v>
      </c>
      <c r="E56" s="240">
        <v>115773</v>
      </c>
      <c r="F56" s="240">
        <v>272171</v>
      </c>
      <c r="G56" s="240">
        <v>2685</v>
      </c>
      <c r="H56" s="240">
        <v>48533</v>
      </c>
      <c r="I56" s="240">
        <v>453448</v>
      </c>
      <c r="J56" s="240">
        <v>95152</v>
      </c>
      <c r="K56" s="240">
        <v>282770</v>
      </c>
      <c r="L56" s="240">
        <v>10108</v>
      </c>
      <c r="M56" s="240">
        <v>65418</v>
      </c>
    </row>
    <row r="57" spans="1:13" ht="12.75">
      <c r="A57" s="239" t="s">
        <v>250</v>
      </c>
      <c r="B57" s="239" t="s">
        <v>249</v>
      </c>
      <c r="C57" s="240">
        <v>888362</v>
      </c>
      <c r="D57" s="240">
        <v>436411</v>
      </c>
      <c r="E57" s="240">
        <v>108290</v>
      </c>
      <c r="F57" s="240">
        <v>275076</v>
      </c>
      <c r="G57" s="240">
        <v>3026</v>
      </c>
      <c r="H57" s="240">
        <v>50019</v>
      </c>
      <c r="I57" s="240">
        <v>451951</v>
      </c>
      <c r="J57" s="240">
        <v>88100</v>
      </c>
      <c r="K57" s="240">
        <v>284370</v>
      </c>
      <c r="L57" s="240">
        <v>11625</v>
      </c>
      <c r="M57" s="240">
        <v>67856</v>
      </c>
    </row>
    <row r="58" spans="1:13" ht="12.75">
      <c r="A58" s="239" t="s">
        <v>252</v>
      </c>
      <c r="B58" s="239" t="s">
        <v>251</v>
      </c>
      <c r="C58" s="240">
        <v>883462</v>
      </c>
      <c r="D58" s="240">
        <v>432499</v>
      </c>
      <c r="E58" s="240">
        <v>100833</v>
      </c>
      <c r="F58" s="240">
        <v>276775</v>
      </c>
      <c r="G58" s="240">
        <v>3297</v>
      </c>
      <c r="H58" s="240">
        <v>51594</v>
      </c>
      <c r="I58" s="240">
        <v>450963</v>
      </c>
      <c r="J58" s="240">
        <v>82023</v>
      </c>
      <c r="K58" s="240">
        <v>287128</v>
      </c>
      <c r="L58" s="240">
        <v>13304</v>
      </c>
      <c r="M58" s="240">
        <v>68508</v>
      </c>
    </row>
    <row r="59" spans="1:13" ht="12.75">
      <c r="A59" s="239" t="s">
        <v>254</v>
      </c>
      <c r="B59" s="239" t="s">
        <v>253</v>
      </c>
      <c r="C59" s="240">
        <v>864998</v>
      </c>
      <c r="D59" s="240">
        <v>422078</v>
      </c>
      <c r="E59" s="240">
        <v>91618</v>
      </c>
      <c r="F59" s="240">
        <v>275295</v>
      </c>
      <c r="G59" s="240">
        <v>3766</v>
      </c>
      <c r="H59" s="240">
        <v>51399</v>
      </c>
      <c r="I59" s="240">
        <v>442920</v>
      </c>
      <c r="J59" s="240">
        <v>75764</v>
      </c>
      <c r="K59" s="240">
        <v>283884</v>
      </c>
      <c r="L59" s="240">
        <v>14484</v>
      </c>
      <c r="M59" s="240">
        <v>68788</v>
      </c>
    </row>
    <row r="60" spans="1:13" ht="12.75">
      <c r="A60" s="239" t="s">
        <v>256</v>
      </c>
      <c r="B60" s="239" t="s">
        <v>255</v>
      </c>
      <c r="C60" s="240">
        <v>864071</v>
      </c>
      <c r="D60" s="240">
        <v>422656</v>
      </c>
      <c r="E60" s="240">
        <v>84956</v>
      </c>
      <c r="F60" s="240">
        <v>279971</v>
      </c>
      <c r="G60" s="240">
        <v>4316</v>
      </c>
      <c r="H60" s="240">
        <v>53413</v>
      </c>
      <c r="I60" s="240">
        <v>441415</v>
      </c>
      <c r="J60" s="240">
        <v>69465</v>
      </c>
      <c r="K60" s="240">
        <v>286218</v>
      </c>
      <c r="L60" s="240">
        <v>16138</v>
      </c>
      <c r="M60" s="240">
        <v>69594</v>
      </c>
    </row>
    <row r="61" spans="1:13" ht="12.75">
      <c r="A61" s="239" t="s">
        <v>258</v>
      </c>
      <c r="B61" s="239" t="s">
        <v>257</v>
      </c>
      <c r="C61" s="240">
        <v>858646</v>
      </c>
      <c r="D61" s="240">
        <v>418246</v>
      </c>
      <c r="E61" s="240">
        <v>78032</v>
      </c>
      <c r="F61" s="240">
        <v>281798</v>
      </c>
      <c r="G61" s="240">
        <v>4770</v>
      </c>
      <c r="H61" s="240">
        <v>53646</v>
      </c>
      <c r="I61" s="240">
        <v>440400</v>
      </c>
      <c r="J61" s="240">
        <v>64044</v>
      </c>
      <c r="K61" s="240">
        <v>287894</v>
      </c>
      <c r="L61" s="240">
        <v>18396</v>
      </c>
      <c r="M61" s="240">
        <v>70066</v>
      </c>
    </row>
    <row r="62" spans="1:13" ht="12.75">
      <c r="A62" s="239" t="s">
        <v>260</v>
      </c>
      <c r="B62" s="239" t="s">
        <v>259</v>
      </c>
      <c r="C62" s="240">
        <v>849430</v>
      </c>
      <c r="D62" s="240">
        <v>412589</v>
      </c>
      <c r="E62" s="240">
        <v>71187</v>
      </c>
      <c r="F62" s="240">
        <v>282632</v>
      </c>
      <c r="G62" s="240">
        <v>5049</v>
      </c>
      <c r="H62" s="240">
        <v>53721</v>
      </c>
      <c r="I62" s="240">
        <v>436841</v>
      </c>
      <c r="J62" s="240">
        <v>59491</v>
      </c>
      <c r="K62" s="240">
        <v>286890</v>
      </c>
      <c r="L62" s="240">
        <v>20199</v>
      </c>
      <c r="M62" s="240">
        <v>70261</v>
      </c>
    </row>
    <row r="63" spans="1:13" ht="12.75">
      <c r="A63" s="239" t="s">
        <v>262</v>
      </c>
      <c r="B63" s="239" t="s">
        <v>261</v>
      </c>
      <c r="C63" s="240">
        <v>851866</v>
      </c>
      <c r="D63" s="240">
        <v>415868</v>
      </c>
      <c r="E63" s="240">
        <v>66953</v>
      </c>
      <c r="F63" s="240">
        <v>288703</v>
      </c>
      <c r="G63" s="240">
        <v>5700</v>
      </c>
      <c r="H63" s="240">
        <v>54512</v>
      </c>
      <c r="I63" s="240">
        <v>435998</v>
      </c>
      <c r="J63" s="240">
        <v>54999</v>
      </c>
      <c r="K63" s="240">
        <v>288835</v>
      </c>
      <c r="L63" s="240">
        <v>22417</v>
      </c>
      <c r="M63" s="240">
        <v>69747</v>
      </c>
    </row>
    <row r="64" spans="1:13" ht="12.75">
      <c r="A64" s="239" t="s">
        <v>264</v>
      </c>
      <c r="B64" s="239" t="s">
        <v>263</v>
      </c>
      <c r="C64" s="240">
        <v>837633</v>
      </c>
      <c r="D64" s="240">
        <v>407984</v>
      </c>
      <c r="E64" s="240">
        <v>60655</v>
      </c>
      <c r="F64" s="240">
        <v>287791</v>
      </c>
      <c r="G64" s="240">
        <v>6452</v>
      </c>
      <c r="H64" s="240">
        <v>53086</v>
      </c>
      <c r="I64" s="240">
        <v>429649</v>
      </c>
      <c r="J64" s="240">
        <v>52306</v>
      </c>
      <c r="K64" s="240">
        <v>284626</v>
      </c>
      <c r="L64" s="240">
        <v>24530</v>
      </c>
      <c r="M64" s="240">
        <v>68187</v>
      </c>
    </row>
    <row r="65" spans="1:13" ht="12.75">
      <c r="A65" s="239" t="s">
        <v>266</v>
      </c>
      <c r="B65" s="239" t="s">
        <v>265</v>
      </c>
      <c r="C65" s="240">
        <v>851990</v>
      </c>
      <c r="D65" s="240">
        <v>415147</v>
      </c>
      <c r="E65" s="240">
        <v>59078</v>
      </c>
      <c r="F65" s="240">
        <v>295812</v>
      </c>
      <c r="G65" s="240">
        <v>6927</v>
      </c>
      <c r="H65" s="240">
        <v>53330</v>
      </c>
      <c r="I65" s="240">
        <v>436843</v>
      </c>
      <c r="J65" s="240">
        <v>49430</v>
      </c>
      <c r="K65" s="240">
        <v>291508</v>
      </c>
      <c r="L65" s="240">
        <v>26810</v>
      </c>
      <c r="M65" s="240">
        <v>69095</v>
      </c>
    </row>
    <row r="66" spans="1:13" ht="12.75">
      <c r="A66" s="239" t="s">
        <v>268</v>
      </c>
      <c r="B66" s="239" t="s">
        <v>267</v>
      </c>
      <c r="C66" s="240">
        <v>832548</v>
      </c>
      <c r="D66" s="240">
        <v>406591</v>
      </c>
      <c r="E66" s="240">
        <v>53535</v>
      </c>
      <c r="F66" s="240">
        <v>294642</v>
      </c>
      <c r="G66" s="240">
        <v>7410</v>
      </c>
      <c r="H66" s="240">
        <v>51004</v>
      </c>
      <c r="I66" s="240">
        <v>425957</v>
      </c>
      <c r="J66" s="240">
        <v>46081</v>
      </c>
      <c r="K66" s="240">
        <v>283953</v>
      </c>
      <c r="L66" s="240">
        <v>29299</v>
      </c>
      <c r="M66" s="240">
        <v>66624</v>
      </c>
    </row>
    <row r="67" spans="1:13" ht="12.75">
      <c r="A67" s="239" t="s">
        <v>270</v>
      </c>
      <c r="B67" s="239" t="s">
        <v>269</v>
      </c>
      <c r="C67" s="240">
        <v>866269</v>
      </c>
      <c r="D67" s="240">
        <v>423648</v>
      </c>
      <c r="E67" s="240">
        <v>51738</v>
      </c>
      <c r="F67" s="240">
        <v>311604</v>
      </c>
      <c r="G67" s="240">
        <v>8416</v>
      </c>
      <c r="H67" s="240">
        <v>51890</v>
      </c>
      <c r="I67" s="240">
        <v>442621</v>
      </c>
      <c r="J67" s="240">
        <v>44832</v>
      </c>
      <c r="K67" s="240">
        <v>296088</v>
      </c>
      <c r="L67" s="240">
        <v>33475</v>
      </c>
      <c r="M67" s="240">
        <v>68226</v>
      </c>
    </row>
    <row r="68" spans="1:13" ht="12.75">
      <c r="A68" s="239" t="s">
        <v>272</v>
      </c>
      <c r="B68" s="239" t="s">
        <v>271</v>
      </c>
      <c r="C68" s="240">
        <v>854056</v>
      </c>
      <c r="D68" s="240">
        <v>417803</v>
      </c>
      <c r="E68" s="240">
        <v>47520</v>
      </c>
      <c r="F68" s="240">
        <v>310218</v>
      </c>
      <c r="G68" s="240">
        <v>9262</v>
      </c>
      <c r="H68" s="240">
        <v>50803</v>
      </c>
      <c r="I68" s="240">
        <v>436253</v>
      </c>
      <c r="J68" s="240">
        <v>42604</v>
      </c>
      <c r="K68" s="240">
        <v>291356</v>
      </c>
      <c r="L68" s="240">
        <v>36057</v>
      </c>
      <c r="M68" s="240">
        <v>66236</v>
      </c>
    </row>
    <row r="69" spans="1:13" ht="12.75">
      <c r="A69" s="239" t="s">
        <v>274</v>
      </c>
      <c r="B69" s="239" t="s">
        <v>273</v>
      </c>
      <c r="C69" s="240">
        <v>852742</v>
      </c>
      <c r="D69" s="240">
        <v>417819</v>
      </c>
      <c r="E69" s="240">
        <v>45031</v>
      </c>
      <c r="F69" s="240">
        <v>314042</v>
      </c>
      <c r="G69" s="240">
        <v>9822</v>
      </c>
      <c r="H69" s="240">
        <v>48924</v>
      </c>
      <c r="I69" s="240">
        <v>434923</v>
      </c>
      <c r="J69" s="240">
        <v>40192</v>
      </c>
      <c r="K69" s="240">
        <v>290766</v>
      </c>
      <c r="L69" s="240">
        <v>39423</v>
      </c>
      <c r="M69" s="240">
        <v>64542</v>
      </c>
    </row>
    <row r="70" spans="1:13" ht="12.75">
      <c r="A70" s="239" t="s">
        <v>276</v>
      </c>
      <c r="B70" s="239" t="s">
        <v>275</v>
      </c>
      <c r="C70" s="240">
        <v>837173</v>
      </c>
      <c r="D70" s="240">
        <v>408846</v>
      </c>
      <c r="E70" s="240">
        <v>41513</v>
      </c>
      <c r="F70" s="240">
        <v>309951</v>
      </c>
      <c r="G70" s="240">
        <v>10827</v>
      </c>
      <c r="H70" s="240">
        <v>46555</v>
      </c>
      <c r="I70" s="240">
        <v>428327</v>
      </c>
      <c r="J70" s="240">
        <v>37477</v>
      </c>
      <c r="K70" s="240">
        <v>285718</v>
      </c>
      <c r="L70" s="240">
        <v>43244</v>
      </c>
      <c r="M70" s="240">
        <v>61888</v>
      </c>
    </row>
    <row r="71" spans="1:13" ht="12.75">
      <c r="A71" s="239" t="s">
        <v>278</v>
      </c>
      <c r="B71" s="239" t="s">
        <v>277</v>
      </c>
      <c r="C71" s="240">
        <v>793887</v>
      </c>
      <c r="D71" s="240">
        <v>386844</v>
      </c>
      <c r="E71" s="240">
        <v>37241</v>
      </c>
      <c r="F71" s="240">
        <v>295645</v>
      </c>
      <c r="G71" s="240">
        <v>11231</v>
      </c>
      <c r="H71" s="240">
        <v>42727</v>
      </c>
      <c r="I71" s="240">
        <v>407043</v>
      </c>
      <c r="J71" s="240">
        <v>33855</v>
      </c>
      <c r="K71" s="240">
        <v>270416</v>
      </c>
      <c r="L71" s="240">
        <v>46260</v>
      </c>
      <c r="M71" s="240">
        <v>56512</v>
      </c>
    </row>
    <row r="72" spans="1:13" ht="12.75">
      <c r="A72" s="239" t="s">
        <v>280</v>
      </c>
      <c r="B72" s="239" t="s">
        <v>279</v>
      </c>
      <c r="C72" s="240">
        <v>601702</v>
      </c>
      <c r="D72" s="240">
        <v>292531</v>
      </c>
      <c r="E72" s="240">
        <v>26777</v>
      </c>
      <c r="F72" s="240">
        <v>224690</v>
      </c>
      <c r="G72" s="240">
        <v>9059</v>
      </c>
      <c r="H72" s="240">
        <v>32005</v>
      </c>
      <c r="I72" s="240">
        <v>309171</v>
      </c>
      <c r="J72" s="240">
        <v>24514</v>
      </c>
      <c r="K72" s="240">
        <v>204295</v>
      </c>
      <c r="L72" s="240">
        <v>39216</v>
      </c>
      <c r="M72" s="240">
        <v>41146</v>
      </c>
    </row>
    <row r="73" spans="1:13" ht="12.75">
      <c r="A73" s="239" t="s">
        <v>282</v>
      </c>
      <c r="B73" s="239" t="s">
        <v>281</v>
      </c>
      <c r="C73" s="240">
        <v>589323</v>
      </c>
      <c r="D73" s="240">
        <v>284474</v>
      </c>
      <c r="E73" s="240">
        <v>24512</v>
      </c>
      <c r="F73" s="240">
        <v>220920</v>
      </c>
      <c r="G73" s="240">
        <v>9822</v>
      </c>
      <c r="H73" s="240">
        <v>29220</v>
      </c>
      <c r="I73" s="240">
        <v>304849</v>
      </c>
      <c r="J73" s="240">
        <v>23675</v>
      </c>
      <c r="K73" s="240">
        <v>199759</v>
      </c>
      <c r="L73" s="240">
        <v>42254</v>
      </c>
      <c r="M73" s="240">
        <v>39161</v>
      </c>
    </row>
    <row r="74" spans="1:13" ht="12.75">
      <c r="A74" s="239" t="s">
        <v>284</v>
      </c>
      <c r="B74" s="239" t="s">
        <v>283</v>
      </c>
      <c r="C74" s="240">
        <v>572841</v>
      </c>
      <c r="D74" s="240">
        <v>276598</v>
      </c>
      <c r="E74" s="240">
        <v>23970</v>
      </c>
      <c r="F74" s="240">
        <v>214984</v>
      </c>
      <c r="G74" s="240">
        <v>10431</v>
      </c>
      <c r="H74" s="240">
        <v>27213</v>
      </c>
      <c r="I74" s="240">
        <v>296243</v>
      </c>
      <c r="J74" s="240">
        <v>22730</v>
      </c>
      <c r="K74" s="240">
        <v>191638</v>
      </c>
      <c r="L74" s="240">
        <v>45878</v>
      </c>
      <c r="M74" s="240">
        <v>35997</v>
      </c>
    </row>
    <row r="75" spans="1:13" ht="12.75">
      <c r="A75" s="239" t="s">
        <v>286</v>
      </c>
      <c r="B75" s="239" t="s">
        <v>285</v>
      </c>
      <c r="C75" s="240">
        <v>536159</v>
      </c>
      <c r="D75" s="240">
        <v>258485</v>
      </c>
      <c r="E75" s="240">
        <v>21677</v>
      </c>
      <c r="F75" s="240">
        <v>202434</v>
      </c>
      <c r="G75" s="240">
        <v>10650</v>
      </c>
      <c r="H75" s="240">
        <v>23724</v>
      </c>
      <c r="I75" s="240">
        <v>277674</v>
      </c>
      <c r="J75" s="240">
        <v>20809</v>
      </c>
      <c r="K75" s="240">
        <v>178005</v>
      </c>
      <c r="L75" s="240">
        <v>46166</v>
      </c>
      <c r="M75" s="240">
        <v>32694</v>
      </c>
    </row>
    <row r="76" spans="1:13" ht="12.75">
      <c r="A76" s="239" t="s">
        <v>288</v>
      </c>
      <c r="B76" s="239" t="s">
        <v>287</v>
      </c>
      <c r="C76" s="240">
        <v>477016</v>
      </c>
      <c r="D76" s="240">
        <v>227377</v>
      </c>
      <c r="E76" s="240">
        <v>19086</v>
      </c>
      <c r="F76" s="240">
        <v>178030</v>
      </c>
      <c r="G76" s="240">
        <v>10158</v>
      </c>
      <c r="H76" s="240">
        <v>20103</v>
      </c>
      <c r="I76" s="240">
        <v>249639</v>
      </c>
      <c r="J76" s="240">
        <v>18106</v>
      </c>
      <c r="K76" s="240">
        <v>158403</v>
      </c>
      <c r="L76" s="240">
        <v>45865</v>
      </c>
      <c r="M76" s="240">
        <v>27265</v>
      </c>
    </row>
    <row r="77" spans="1:13" ht="12.75">
      <c r="A77" s="239" t="s">
        <v>290</v>
      </c>
      <c r="B77" s="239" t="s">
        <v>289</v>
      </c>
      <c r="C77" s="240">
        <v>496934</v>
      </c>
      <c r="D77" s="240">
        <v>234116</v>
      </c>
      <c r="E77" s="240">
        <v>19611</v>
      </c>
      <c r="F77" s="240">
        <v>183593</v>
      </c>
      <c r="G77" s="240">
        <v>11400</v>
      </c>
      <c r="H77" s="240">
        <v>19512</v>
      </c>
      <c r="I77" s="240">
        <v>262818</v>
      </c>
      <c r="J77" s="240">
        <v>19239</v>
      </c>
      <c r="K77" s="240">
        <v>163188</v>
      </c>
      <c r="L77" s="240">
        <v>53343</v>
      </c>
      <c r="M77" s="240">
        <v>27048</v>
      </c>
    </row>
    <row r="78" spans="1:13" ht="12.75">
      <c r="A78" s="239" t="s">
        <v>292</v>
      </c>
      <c r="B78" s="239" t="s">
        <v>291</v>
      </c>
      <c r="C78" s="240">
        <v>522869</v>
      </c>
      <c r="D78" s="240">
        <v>243668</v>
      </c>
      <c r="E78" s="240">
        <v>20259</v>
      </c>
      <c r="F78" s="240">
        <v>191182</v>
      </c>
      <c r="G78" s="240">
        <v>13129</v>
      </c>
      <c r="H78" s="240">
        <v>19098</v>
      </c>
      <c r="I78" s="240">
        <v>279201</v>
      </c>
      <c r="J78" s="240">
        <v>19527</v>
      </c>
      <c r="K78" s="240">
        <v>171478</v>
      </c>
      <c r="L78" s="240">
        <v>61671</v>
      </c>
      <c r="M78" s="240">
        <v>26525</v>
      </c>
    </row>
    <row r="79" spans="1:13" ht="12.75">
      <c r="A79" s="239" t="s">
        <v>294</v>
      </c>
      <c r="B79" s="239" t="s">
        <v>293</v>
      </c>
      <c r="C79" s="240">
        <v>512067</v>
      </c>
      <c r="D79" s="240">
        <v>235781</v>
      </c>
      <c r="E79" s="240">
        <v>20130</v>
      </c>
      <c r="F79" s="240">
        <v>184832</v>
      </c>
      <c r="G79" s="240">
        <v>13651</v>
      </c>
      <c r="H79" s="240">
        <v>17168</v>
      </c>
      <c r="I79" s="240">
        <v>276286</v>
      </c>
      <c r="J79" s="240">
        <v>19535</v>
      </c>
      <c r="K79" s="240">
        <v>165495</v>
      </c>
      <c r="L79" s="240">
        <v>67173</v>
      </c>
      <c r="M79" s="240">
        <v>24083</v>
      </c>
    </row>
    <row r="80" spans="1:13" ht="12.75">
      <c r="A80" s="239" t="s">
        <v>296</v>
      </c>
      <c r="B80" s="239" t="s">
        <v>295</v>
      </c>
      <c r="C80" s="240">
        <v>505110</v>
      </c>
      <c r="D80" s="240">
        <v>231176</v>
      </c>
      <c r="E80" s="240">
        <v>19646</v>
      </c>
      <c r="F80" s="240">
        <v>180877</v>
      </c>
      <c r="G80" s="240">
        <v>14881</v>
      </c>
      <c r="H80" s="240">
        <v>15772</v>
      </c>
      <c r="I80" s="240">
        <v>273934</v>
      </c>
      <c r="J80" s="240">
        <v>19120</v>
      </c>
      <c r="K80" s="240">
        <v>160021</v>
      </c>
      <c r="L80" s="240">
        <v>72342</v>
      </c>
      <c r="M80" s="240">
        <v>22451</v>
      </c>
    </row>
    <row r="81" spans="1:13" ht="12.75">
      <c r="A81" s="239" t="s">
        <v>298</v>
      </c>
      <c r="B81" s="239" t="s">
        <v>297</v>
      </c>
      <c r="C81" s="240">
        <v>508009</v>
      </c>
      <c r="D81" s="240">
        <v>229752</v>
      </c>
      <c r="E81" s="240">
        <v>19623</v>
      </c>
      <c r="F81" s="240">
        <v>179549</v>
      </c>
      <c r="G81" s="240">
        <v>16604</v>
      </c>
      <c r="H81" s="240">
        <v>13976</v>
      </c>
      <c r="I81" s="240">
        <v>278257</v>
      </c>
      <c r="J81" s="240">
        <v>19112</v>
      </c>
      <c r="K81" s="240">
        <v>157084</v>
      </c>
      <c r="L81" s="240">
        <v>81183</v>
      </c>
      <c r="M81" s="240">
        <v>20878</v>
      </c>
    </row>
    <row r="82" spans="1:13" ht="12.75">
      <c r="A82" s="239" t="s">
        <v>300</v>
      </c>
      <c r="B82" s="239" t="s">
        <v>299</v>
      </c>
      <c r="C82" s="240">
        <v>497007</v>
      </c>
      <c r="D82" s="240">
        <v>220583</v>
      </c>
      <c r="E82" s="240">
        <v>18279</v>
      </c>
      <c r="F82" s="240">
        <v>172427</v>
      </c>
      <c r="G82" s="240">
        <v>17416</v>
      </c>
      <c r="H82" s="240">
        <v>12461</v>
      </c>
      <c r="I82" s="240">
        <v>276424</v>
      </c>
      <c r="J82" s="240">
        <v>19290</v>
      </c>
      <c r="K82" s="240">
        <v>150840</v>
      </c>
      <c r="L82" s="240">
        <v>87124</v>
      </c>
      <c r="M82" s="240">
        <v>19170</v>
      </c>
    </row>
    <row r="83" spans="1:13" ht="12.75">
      <c r="A83" s="239" t="s">
        <v>302</v>
      </c>
      <c r="B83" s="239" t="s">
        <v>301</v>
      </c>
      <c r="C83" s="240">
        <v>502064</v>
      </c>
      <c r="D83" s="240">
        <v>220311</v>
      </c>
      <c r="E83" s="240">
        <v>18494</v>
      </c>
      <c r="F83" s="240">
        <v>171157</v>
      </c>
      <c r="G83" s="240">
        <v>19000</v>
      </c>
      <c r="H83" s="240">
        <v>11660</v>
      </c>
      <c r="I83" s="240">
        <v>281753</v>
      </c>
      <c r="J83" s="240">
        <v>19845</v>
      </c>
      <c r="K83" s="240">
        <v>147658</v>
      </c>
      <c r="L83" s="240">
        <v>96016</v>
      </c>
      <c r="M83" s="240">
        <v>18234</v>
      </c>
    </row>
    <row r="84" spans="1:13" ht="12.75">
      <c r="A84" s="239" t="s">
        <v>304</v>
      </c>
      <c r="B84" s="239" t="s">
        <v>303</v>
      </c>
      <c r="C84" s="240">
        <v>484256</v>
      </c>
      <c r="D84" s="240">
        <v>209296</v>
      </c>
      <c r="E84" s="240">
        <v>16883</v>
      </c>
      <c r="F84" s="240">
        <v>162209</v>
      </c>
      <c r="G84" s="240">
        <v>19614</v>
      </c>
      <c r="H84" s="240">
        <v>10590</v>
      </c>
      <c r="I84" s="240">
        <v>274960</v>
      </c>
      <c r="J84" s="240">
        <v>19497</v>
      </c>
      <c r="K84" s="240">
        <v>137490</v>
      </c>
      <c r="L84" s="240">
        <v>101161</v>
      </c>
      <c r="M84" s="240">
        <v>16812</v>
      </c>
    </row>
    <row r="85" spans="1:13" ht="12.75">
      <c r="A85" s="239" t="s">
        <v>306</v>
      </c>
      <c r="B85" s="239" t="s">
        <v>305</v>
      </c>
      <c r="C85" s="240">
        <v>493736</v>
      </c>
      <c r="D85" s="240">
        <v>210153</v>
      </c>
      <c r="E85" s="240">
        <v>17506</v>
      </c>
      <c r="F85" s="240">
        <v>161863</v>
      </c>
      <c r="G85" s="240">
        <v>21139</v>
      </c>
      <c r="H85" s="240">
        <v>9645</v>
      </c>
      <c r="I85" s="240">
        <v>283583</v>
      </c>
      <c r="J85" s="240">
        <v>20575</v>
      </c>
      <c r="K85" s="240">
        <v>133840</v>
      </c>
      <c r="L85" s="240">
        <v>112771</v>
      </c>
      <c r="M85" s="240">
        <v>16397</v>
      </c>
    </row>
    <row r="86" spans="1:13" ht="12.75">
      <c r="A86" s="239" t="s">
        <v>308</v>
      </c>
      <c r="B86" s="239" t="s">
        <v>307</v>
      </c>
      <c r="C86" s="240">
        <v>474650</v>
      </c>
      <c r="D86" s="240">
        <v>198464</v>
      </c>
      <c r="E86" s="240">
        <v>16442</v>
      </c>
      <c r="F86" s="240">
        <v>151430</v>
      </c>
      <c r="G86" s="240">
        <v>22161</v>
      </c>
      <c r="H86" s="240">
        <v>8431</v>
      </c>
      <c r="I86" s="240">
        <v>276186</v>
      </c>
      <c r="J86" s="240">
        <v>19723</v>
      </c>
      <c r="K86" s="240">
        <v>124239</v>
      </c>
      <c r="L86" s="240">
        <v>117273</v>
      </c>
      <c r="M86" s="240">
        <v>14951</v>
      </c>
    </row>
    <row r="87" spans="1:13" ht="12.75">
      <c r="A87" s="239" t="s">
        <v>310</v>
      </c>
      <c r="B87" s="239" t="s">
        <v>309</v>
      </c>
      <c r="C87" s="240">
        <v>469268</v>
      </c>
      <c r="D87" s="240">
        <v>192551</v>
      </c>
      <c r="E87" s="240">
        <v>15612</v>
      </c>
      <c r="F87" s="240">
        <v>145776</v>
      </c>
      <c r="G87" s="240">
        <v>23462</v>
      </c>
      <c r="H87" s="240">
        <v>7701</v>
      </c>
      <c r="I87" s="240">
        <v>276717</v>
      </c>
      <c r="J87" s="240">
        <v>20571</v>
      </c>
      <c r="K87" s="240">
        <v>116424</v>
      </c>
      <c r="L87" s="240">
        <v>125674</v>
      </c>
      <c r="M87" s="240">
        <v>14048</v>
      </c>
    </row>
    <row r="88" spans="1:13" ht="12.75">
      <c r="A88" s="239" t="s">
        <v>312</v>
      </c>
      <c r="B88" s="239" t="s">
        <v>311</v>
      </c>
      <c r="C88" s="240">
        <v>431658</v>
      </c>
      <c r="D88" s="240">
        <v>174322</v>
      </c>
      <c r="E88" s="240">
        <v>13846</v>
      </c>
      <c r="F88" s="240">
        <v>131077</v>
      </c>
      <c r="G88" s="240">
        <v>23185</v>
      </c>
      <c r="H88" s="240">
        <v>6214</v>
      </c>
      <c r="I88" s="240">
        <v>257336</v>
      </c>
      <c r="J88" s="240">
        <v>19497</v>
      </c>
      <c r="K88" s="240">
        <v>101255</v>
      </c>
      <c r="L88" s="240">
        <v>124444</v>
      </c>
      <c r="M88" s="240">
        <v>12140</v>
      </c>
    </row>
    <row r="89" spans="1:13" ht="12.75">
      <c r="A89" s="239" t="s">
        <v>314</v>
      </c>
      <c r="B89" s="239" t="s">
        <v>313</v>
      </c>
      <c r="C89" s="240">
        <v>416345</v>
      </c>
      <c r="D89" s="240">
        <v>163763</v>
      </c>
      <c r="E89" s="240">
        <v>13038</v>
      </c>
      <c r="F89" s="240">
        <v>121107</v>
      </c>
      <c r="G89" s="240">
        <v>24169</v>
      </c>
      <c r="H89" s="240">
        <v>5449</v>
      </c>
      <c r="I89" s="240">
        <v>252582</v>
      </c>
      <c r="J89" s="240">
        <v>19424</v>
      </c>
      <c r="K89" s="240">
        <v>91761</v>
      </c>
      <c r="L89" s="240">
        <v>130151</v>
      </c>
      <c r="M89" s="240">
        <v>11246</v>
      </c>
    </row>
    <row r="90" spans="1:13" ht="12.75">
      <c r="A90" s="239" t="s">
        <v>316</v>
      </c>
      <c r="B90" s="239" t="s">
        <v>315</v>
      </c>
      <c r="C90" s="240">
        <v>392156</v>
      </c>
      <c r="D90" s="240">
        <v>150876</v>
      </c>
      <c r="E90" s="240">
        <v>11608</v>
      </c>
      <c r="F90" s="240">
        <v>110128</v>
      </c>
      <c r="G90" s="240">
        <v>24230</v>
      </c>
      <c r="H90" s="240">
        <v>4910</v>
      </c>
      <c r="I90" s="240">
        <v>241280</v>
      </c>
      <c r="J90" s="240">
        <v>18536</v>
      </c>
      <c r="K90" s="240">
        <v>81210</v>
      </c>
      <c r="L90" s="240">
        <v>131061</v>
      </c>
      <c r="M90" s="240">
        <v>10473</v>
      </c>
    </row>
    <row r="91" spans="1:13" ht="12.75">
      <c r="A91" s="239" t="s">
        <v>318</v>
      </c>
      <c r="B91" s="239" t="s">
        <v>317</v>
      </c>
      <c r="C91" s="240">
        <v>373918</v>
      </c>
      <c r="D91" s="240">
        <v>140428</v>
      </c>
      <c r="E91" s="240">
        <v>10410</v>
      </c>
      <c r="F91" s="240">
        <v>100803</v>
      </c>
      <c r="G91" s="240">
        <v>25220</v>
      </c>
      <c r="H91" s="240">
        <v>3995</v>
      </c>
      <c r="I91" s="240">
        <v>233490</v>
      </c>
      <c r="J91" s="240">
        <v>18086</v>
      </c>
      <c r="K91" s="240">
        <v>70543</v>
      </c>
      <c r="L91" s="240">
        <v>135587</v>
      </c>
      <c r="M91" s="240">
        <v>9274</v>
      </c>
    </row>
    <row r="92" spans="1:13" ht="12.75">
      <c r="A92" s="239" t="s">
        <v>320</v>
      </c>
      <c r="B92" s="239" t="s">
        <v>319</v>
      </c>
      <c r="C92" s="240">
        <v>352919</v>
      </c>
      <c r="D92" s="240">
        <v>129290</v>
      </c>
      <c r="E92" s="240">
        <v>9380</v>
      </c>
      <c r="F92" s="240">
        <v>90968</v>
      </c>
      <c r="G92" s="240">
        <v>25586</v>
      </c>
      <c r="H92" s="240">
        <v>3356</v>
      </c>
      <c r="I92" s="240">
        <v>223629</v>
      </c>
      <c r="J92" s="240">
        <v>17878</v>
      </c>
      <c r="K92" s="240">
        <v>61154</v>
      </c>
      <c r="L92" s="240">
        <v>136047</v>
      </c>
      <c r="M92" s="240">
        <v>8550</v>
      </c>
    </row>
    <row r="93" spans="1:13" ht="12.75">
      <c r="A93" s="239" t="s">
        <v>322</v>
      </c>
      <c r="B93" s="239" t="s">
        <v>321</v>
      </c>
      <c r="C93" s="240">
        <v>322274</v>
      </c>
      <c r="D93" s="240">
        <v>113986</v>
      </c>
      <c r="E93" s="240">
        <v>7908</v>
      </c>
      <c r="F93" s="240">
        <v>78839</v>
      </c>
      <c r="G93" s="240">
        <v>24528</v>
      </c>
      <c r="H93" s="240">
        <v>2711</v>
      </c>
      <c r="I93" s="240">
        <v>208288</v>
      </c>
      <c r="J93" s="240">
        <v>16786</v>
      </c>
      <c r="K93" s="240">
        <v>51900</v>
      </c>
      <c r="L93" s="240">
        <v>132275</v>
      </c>
      <c r="M93" s="240">
        <v>7327</v>
      </c>
    </row>
    <row r="94" spans="1:13" ht="12.75">
      <c r="A94" s="239" t="s">
        <v>324</v>
      </c>
      <c r="B94" s="239" t="s">
        <v>323</v>
      </c>
      <c r="C94" s="240">
        <v>300347</v>
      </c>
      <c r="D94" s="240">
        <v>103629</v>
      </c>
      <c r="E94" s="240">
        <v>7065</v>
      </c>
      <c r="F94" s="240">
        <v>70058</v>
      </c>
      <c r="G94" s="240">
        <v>24195</v>
      </c>
      <c r="H94" s="240">
        <v>2311</v>
      </c>
      <c r="I94" s="240">
        <v>196718</v>
      </c>
      <c r="J94" s="240">
        <v>15741</v>
      </c>
      <c r="K94" s="240">
        <v>43018</v>
      </c>
      <c r="L94" s="240">
        <v>130889</v>
      </c>
      <c r="M94" s="240">
        <v>7070</v>
      </c>
    </row>
    <row r="95" spans="1:13" ht="12.75">
      <c r="A95" s="239" t="s">
        <v>326</v>
      </c>
      <c r="B95" s="239" t="s">
        <v>325</v>
      </c>
      <c r="C95" s="240">
        <v>277317</v>
      </c>
      <c r="D95" s="240">
        <v>93149</v>
      </c>
      <c r="E95" s="240">
        <v>6241</v>
      </c>
      <c r="F95" s="240">
        <v>61422</v>
      </c>
      <c r="G95" s="240">
        <v>23660</v>
      </c>
      <c r="H95" s="240">
        <v>1826</v>
      </c>
      <c r="I95" s="240">
        <v>184168</v>
      </c>
      <c r="J95" s="240">
        <v>14935</v>
      </c>
      <c r="K95" s="240">
        <v>35680</v>
      </c>
      <c r="L95" s="240">
        <v>127353</v>
      </c>
      <c r="M95" s="240">
        <v>6200</v>
      </c>
    </row>
    <row r="96" spans="1:13" ht="12.75">
      <c r="A96" s="239" t="s">
        <v>328</v>
      </c>
      <c r="B96" s="239" t="s">
        <v>327</v>
      </c>
      <c r="C96" s="240">
        <v>258714</v>
      </c>
      <c r="D96" s="240">
        <v>84245</v>
      </c>
      <c r="E96" s="240">
        <v>5393</v>
      </c>
      <c r="F96" s="240">
        <v>53470</v>
      </c>
      <c r="G96" s="240">
        <v>23558</v>
      </c>
      <c r="H96" s="240">
        <v>1824</v>
      </c>
      <c r="I96" s="240">
        <v>174469</v>
      </c>
      <c r="J96" s="240">
        <v>14186</v>
      </c>
      <c r="K96" s="240">
        <v>29193</v>
      </c>
      <c r="L96" s="240">
        <v>125310</v>
      </c>
      <c r="M96" s="240">
        <v>5780</v>
      </c>
    </row>
    <row r="97" spans="1:13" ht="12.75">
      <c r="A97" s="239" t="s">
        <v>330</v>
      </c>
      <c r="B97" s="239" t="s">
        <v>329</v>
      </c>
      <c r="C97" s="240">
        <v>233839</v>
      </c>
      <c r="D97" s="240">
        <v>74342</v>
      </c>
      <c r="E97" s="240">
        <v>4740</v>
      </c>
      <c r="F97" s="240">
        <v>45880</v>
      </c>
      <c r="G97" s="240">
        <v>22409</v>
      </c>
      <c r="H97" s="240">
        <v>1313</v>
      </c>
      <c r="I97" s="240">
        <v>159497</v>
      </c>
      <c r="J97" s="240">
        <v>13695</v>
      </c>
      <c r="K97" s="240">
        <v>22782</v>
      </c>
      <c r="L97" s="240">
        <v>117916</v>
      </c>
      <c r="M97" s="240">
        <v>5104</v>
      </c>
    </row>
    <row r="98" spans="1:13" ht="12.75">
      <c r="A98" s="239" t="s">
        <v>332</v>
      </c>
      <c r="B98" s="239" t="s">
        <v>331</v>
      </c>
      <c r="C98" s="240">
        <v>123575</v>
      </c>
      <c r="D98" s="240">
        <v>37212</v>
      </c>
      <c r="E98" s="240">
        <v>2363</v>
      </c>
      <c r="F98" s="240">
        <v>22011</v>
      </c>
      <c r="G98" s="240">
        <v>12188</v>
      </c>
      <c r="H98" s="240">
        <v>650</v>
      </c>
      <c r="I98" s="240">
        <v>86363</v>
      </c>
      <c r="J98" s="240">
        <v>7389</v>
      </c>
      <c r="K98" s="240">
        <v>10609</v>
      </c>
      <c r="L98" s="240">
        <v>65634</v>
      </c>
      <c r="M98" s="240">
        <v>2731</v>
      </c>
    </row>
    <row r="99" spans="1:13" ht="12.75">
      <c r="A99" s="239" t="s">
        <v>336</v>
      </c>
      <c r="B99" s="239" t="s">
        <v>333</v>
      </c>
      <c r="C99" s="240">
        <v>94056</v>
      </c>
      <c r="D99" s="240">
        <v>26655</v>
      </c>
      <c r="E99" s="240">
        <v>1681</v>
      </c>
      <c r="F99" s="240">
        <v>14976</v>
      </c>
      <c r="G99" s="240">
        <v>9571</v>
      </c>
      <c r="H99" s="240">
        <v>427</v>
      </c>
      <c r="I99" s="240">
        <v>67401</v>
      </c>
      <c r="J99" s="240">
        <v>5859</v>
      </c>
      <c r="K99" s="240">
        <v>7044</v>
      </c>
      <c r="L99" s="240">
        <v>52365</v>
      </c>
      <c r="M99" s="240">
        <v>2133</v>
      </c>
    </row>
    <row r="100" spans="1:13" ht="12.75">
      <c r="A100" s="239" t="s">
        <v>378</v>
      </c>
      <c r="B100" s="239" t="s">
        <v>335</v>
      </c>
      <c r="C100" s="240">
        <v>436850</v>
      </c>
      <c r="D100" s="240">
        <v>99019</v>
      </c>
      <c r="E100" s="240">
        <v>6816</v>
      </c>
      <c r="F100" s="240">
        <v>41087</v>
      </c>
      <c r="G100" s="240">
        <v>49855</v>
      </c>
      <c r="H100" s="240">
        <v>1261</v>
      </c>
      <c r="I100" s="240">
        <v>337831</v>
      </c>
      <c r="J100" s="240">
        <v>30804</v>
      </c>
      <c r="K100" s="240">
        <v>16001</v>
      </c>
      <c r="L100" s="240">
        <v>281711</v>
      </c>
      <c r="M100" s="240">
        <v>9315</v>
      </c>
    </row>
    <row r="101" spans="1:13" ht="12.75">
      <c r="A101" s="239" t="s">
        <v>338</v>
      </c>
      <c r="B101" s="239" t="s">
        <v>337</v>
      </c>
      <c r="C101" s="240">
        <v>72462</v>
      </c>
      <c r="D101" s="240">
        <v>19372</v>
      </c>
      <c r="E101" s="240" t="s">
        <v>63</v>
      </c>
      <c r="F101" s="240" t="s">
        <v>63</v>
      </c>
      <c r="G101" s="240" t="s">
        <v>63</v>
      </c>
      <c r="H101" s="240" t="s">
        <v>63</v>
      </c>
      <c r="I101" s="240">
        <v>53090</v>
      </c>
      <c r="J101" s="240" t="s">
        <v>63</v>
      </c>
      <c r="K101" s="240" t="s">
        <v>63</v>
      </c>
      <c r="L101" s="240" t="s">
        <v>63</v>
      </c>
      <c r="M101" s="240" t="s">
        <v>63</v>
      </c>
    </row>
    <row r="102" spans="1:13" ht="12.75">
      <c r="A102" s="239" t="s">
        <v>340</v>
      </c>
      <c r="B102" s="239" t="s">
        <v>339</v>
      </c>
      <c r="C102" s="240">
        <v>56651</v>
      </c>
      <c r="D102" s="240">
        <v>14760</v>
      </c>
      <c r="E102" s="240" t="s">
        <v>63</v>
      </c>
      <c r="F102" s="240" t="s">
        <v>63</v>
      </c>
      <c r="G102" s="240" t="s">
        <v>63</v>
      </c>
      <c r="H102" s="240" t="s">
        <v>63</v>
      </c>
      <c r="I102" s="240">
        <v>41891</v>
      </c>
      <c r="J102" s="240" t="s">
        <v>63</v>
      </c>
      <c r="K102" s="240" t="s">
        <v>63</v>
      </c>
      <c r="L102" s="240" t="s">
        <v>63</v>
      </c>
      <c r="M102" s="240" t="s">
        <v>63</v>
      </c>
    </row>
    <row r="103" spans="1:13" ht="12.75">
      <c r="A103" s="239" t="s">
        <v>342</v>
      </c>
      <c r="B103" s="239" t="s">
        <v>341</v>
      </c>
      <c r="C103" s="240">
        <v>56117</v>
      </c>
      <c r="D103" s="240">
        <v>13553</v>
      </c>
      <c r="E103" s="240" t="s">
        <v>63</v>
      </c>
      <c r="F103" s="240" t="s">
        <v>63</v>
      </c>
      <c r="G103" s="240" t="s">
        <v>63</v>
      </c>
      <c r="H103" s="240" t="s">
        <v>63</v>
      </c>
      <c r="I103" s="240">
        <v>42564</v>
      </c>
      <c r="J103" s="240" t="s">
        <v>63</v>
      </c>
      <c r="K103" s="240" t="s">
        <v>63</v>
      </c>
      <c r="L103" s="240" t="s">
        <v>63</v>
      </c>
      <c r="M103" s="240" t="s">
        <v>63</v>
      </c>
    </row>
    <row r="104" spans="1:13" ht="12.75">
      <c r="A104" s="239" t="s">
        <v>344</v>
      </c>
      <c r="B104" s="239" t="s">
        <v>343</v>
      </c>
      <c r="C104" s="240">
        <v>69948</v>
      </c>
      <c r="D104" s="240">
        <v>16142</v>
      </c>
      <c r="E104" s="240" t="s">
        <v>63</v>
      </c>
      <c r="F104" s="240" t="s">
        <v>63</v>
      </c>
      <c r="G104" s="240" t="s">
        <v>63</v>
      </c>
      <c r="H104" s="240" t="s">
        <v>63</v>
      </c>
      <c r="I104" s="240">
        <v>53806</v>
      </c>
      <c r="J104" s="240" t="s">
        <v>63</v>
      </c>
      <c r="K104" s="240" t="s">
        <v>63</v>
      </c>
      <c r="L104" s="240" t="s">
        <v>63</v>
      </c>
      <c r="M104" s="240" t="s">
        <v>63</v>
      </c>
    </row>
    <row r="105" spans="1:13" ht="12.75">
      <c r="A105" s="239" t="s">
        <v>346</v>
      </c>
      <c r="B105" s="239" t="s">
        <v>345</v>
      </c>
      <c r="C105" s="240">
        <v>53915</v>
      </c>
      <c r="D105" s="240">
        <v>11859</v>
      </c>
      <c r="E105" s="240" t="s">
        <v>63</v>
      </c>
      <c r="F105" s="240" t="s">
        <v>63</v>
      </c>
      <c r="G105" s="240" t="s">
        <v>63</v>
      </c>
      <c r="H105" s="240" t="s">
        <v>63</v>
      </c>
      <c r="I105" s="240">
        <v>42056</v>
      </c>
      <c r="J105" s="240" t="s">
        <v>63</v>
      </c>
      <c r="K105" s="240" t="s">
        <v>63</v>
      </c>
      <c r="L105" s="240" t="s">
        <v>63</v>
      </c>
      <c r="M105" s="240" t="s">
        <v>63</v>
      </c>
    </row>
    <row r="106" spans="1:13" ht="12.75">
      <c r="A106" s="239" t="s">
        <v>348</v>
      </c>
      <c r="B106" s="239" t="s">
        <v>347</v>
      </c>
      <c r="C106" s="240">
        <v>40841</v>
      </c>
      <c r="D106" s="240">
        <v>8373</v>
      </c>
      <c r="E106" s="240" t="s">
        <v>63</v>
      </c>
      <c r="F106" s="240" t="s">
        <v>63</v>
      </c>
      <c r="G106" s="240" t="s">
        <v>63</v>
      </c>
      <c r="H106" s="240" t="s">
        <v>63</v>
      </c>
      <c r="I106" s="240">
        <v>32468</v>
      </c>
      <c r="J106" s="240" t="s">
        <v>63</v>
      </c>
      <c r="K106" s="240" t="s">
        <v>63</v>
      </c>
      <c r="L106" s="240" t="s">
        <v>63</v>
      </c>
      <c r="M106" s="240" t="s">
        <v>63</v>
      </c>
    </row>
    <row r="107" spans="1:13" ht="12.75">
      <c r="A107" s="239" t="s">
        <v>350</v>
      </c>
      <c r="B107" s="239" t="s">
        <v>349</v>
      </c>
      <c r="C107" s="240">
        <v>28200</v>
      </c>
      <c r="D107" s="240">
        <v>5345</v>
      </c>
      <c r="E107" s="240" t="s">
        <v>63</v>
      </c>
      <c r="F107" s="240" t="s">
        <v>63</v>
      </c>
      <c r="G107" s="240" t="s">
        <v>63</v>
      </c>
      <c r="H107" s="240" t="s">
        <v>63</v>
      </c>
      <c r="I107" s="240">
        <v>22855</v>
      </c>
      <c r="J107" s="240" t="s">
        <v>63</v>
      </c>
      <c r="K107" s="240" t="s">
        <v>63</v>
      </c>
      <c r="L107" s="240" t="s">
        <v>63</v>
      </c>
      <c r="M107" s="240" t="s">
        <v>63</v>
      </c>
    </row>
    <row r="108" spans="1:13" ht="12.75">
      <c r="A108" s="239" t="s">
        <v>352</v>
      </c>
      <c r="B108" s="239" t="s">
        <v>351</v>
      </c>
      <c r="C108" s="240">
        <v>21104</v>
      </c>
      <c r="D108" s="240">
        <v>3657</v>
      </c>
      <c r="E108" s="240" t="s">
        <v>63</v>
      </c>
      <c r="F108" s="240" t="s">
        <v>63</v>
      </c>
      <c r="G108" s="240" t="s">
        <v>63</v>
      </c>
      <c r="H108" s="240" t="s">
        <v>63</v>
      </c>
      <c r="I108" s="240">
        <v>17447</v>
      </c>
      <c r="J108" s="240" t="s">
        <v>63</v>
      </c>
      <c r="K108" s="240" t="s">
        <v>63</v>
      </c>
      <c r="L108" s="240" t="s">
        <v>63</v>
      </c>
      <c r="M108" s="240" t="s">
        <v>63</v>
      </c>
    </row>
    <row r="109" spans="1:13" ht="12.75">
      <c r="A109" s="239" t="s">
        <v>354</v>
      </c>
      <c r="B109" s="239" t="s">
        <v>353</v>
      </c>
      <c r="C109" s="240">
        <v>13565</v>
      </c>
      <c r="D109" s="240">
        <v>2128</v>
      </c>
      <c r="E109" s="240" t="s">
        <v>63</v>
      </c>
      <c r="F109" s="240" t="s">
        <v>63</v>
      </c>
      <c r="G109" s="240" t="s">
        <v>63</v>
      </c>
      <c r="H109" s="240" t="s">
        <v>63</v>
      </c>
      <c r="I109" s="240">
        <v>11437</v>
      </c>
      <c r="J109" s="240" t="s">
        <v>63</v>
      </c>
      <c r="K109" s="240" t="s">
        <v>63</v>
      </c>
      <c r="L109" s="240" t="s">
        <v>63</v>
      </c>
      <c r="M109" s="240" t="s">
        <v>63</v>
      </c>
    </row>
    <row r="110" spans="1:13" ht="12.75">
      <c r="A110" s="239" t="s">
        <v>356</v>
      </c>
      <c r="B110" s="239" t="s">
        <v>355</v>
      </c>
      <c r="C110" s="240">
        <v>9140</v>
      </c>
      <c r="D110" s="240">
        <v>1370</v>
      </c>
      <c r="E110" s="240" t="s">
        <v>63</v>
      </c>
      <c r="F110" s="240" t="s">
        <v>63</v>
      </c>
      <c r="G110" s="240" t="s">
        <v>63</v>
      </c>
      <c r="H110" s="240" t="s">
        <v>63</v>
      </c>
      <c r="I110" s="240">
        <v>7770</v>
      </c>
      <c r="J110" s="240" t="s">
        <v>63</v>
      </c>
      <c r="K110" s="240" t="s">
        <v>63</v>
      </c>
      <c r="L110" s="240" t="s">
        <v>63</v>
      </c>
      <c r="M110" s="240" t="s">
        <v>63</v>
      </c>
    </row>
    <row r="111" spans="1:13" ht="12.75">
      <c r="A111" s="239" t="s">
        <v>358</v>
      </c>
      <c r="B111" s="239" t="s">
        <v>357</v>
      </c>
      <c r="C111" s="240">
        <v>5462</v>
      </c>
      <c r="D111" s="240">
        <v>700</v>
      </c>
      <c r="E111" s="240" t="s">
        <v>63</v>
      </c>
      <c r="F111" s="240" t="s">
        <v>63</v>
      </c>
      <c r="G111" s="240" t="s">
        <v>63</v>
      </c>
      <c r="H111" s="240" t="s">
        <v>63</v>
      </c>
      <c r="I111" s="240">
        <v>4762</v>
      </c>
      <c r="J111" s="240" t="s">
        <v>63</v>
      </c>
      <c r="K111" s="240" t="s">
        <v>63</v>
      </c>
      <c r="L111" s="240" t="s">
        <v>63</v>
      </c>
      <c r="M111" s="240" t="s">
        <v>63</v>
      </c>
    </row>
    <row r="112" spans="1:13" ht="12.75">
      <c r="A112" s="239" t="s">
        <v>360</v>
      </c>
      <c r="B112" s="239" t="s">
        <v>359</v>
      </c>
      <c r="C112" s="240">
        <v>3971</v>
      </c>
      <c r="D112" s="240">
        <v>790</v>
      </c>
      <c r="E112" s="240" t="s">
        <v>63</v>
      </c>
      <c r="F112" s="240" t="s">
        <v>63</v>
      </c>
      <c r="G112" s="240" t="s">
        <v>63</v>
      </c>
      <c r="H112" s="240" t="s">
        <v>63</v>
      </c>
      <c r="I112" s="240">
        <v>3181</v>
      </c>
      <c r="J112" s="240" t="s">
        <v>63</v>
      </c>
      <c r="K112" s="240" t="s">
        <v>63</v>
      </c>
      <c r="L112" s="240" t="s">
        <v>63</v>
      </c>
      <c r="M112" s="240" t="s">
        <v>63</v>
      </c>
    </row>
    <row r="113" spans="1:13" ht="12.75">
      <c r="A113" s="239" t="s">
        <v>362</v>
      </c>
      <c r="B113" s="239" t="s">
        <v>361</v>
      </c>
      <c r="C113" s="240">
        <v>2108</v>
      </c>
      <c r="D113" s="240">
        <v>332</v>
      </c>
      <c r="E113" s="240" t="s">
        <v>63</v>
      </c>
      <c r="F113" s="240" t="s">
        <v>63</v>
      </c>
      <c r="G113" s="240" t="s">
        <v>63</v>
      </c>
      <c r="H113" s="240" t="s">
        <v>63</v>
      </c>
      <c r="I113" s="240">
        <v>1776</v>
      </c>
      <c r="J113" s="240" t="s">
        <v>63</v>
      </c>
      <c r="K113" s="240" t="s">
        <v>63</v>
      </c>
      <c r="L113" s="240" t="s">
        <v>63</v>
      </c>
      <c r="M113" s="240" t="s">
        <v>63</v>
      </c>
    </row>
    <row r="114" spans="1:13" ht="12.75">
      <c r="A114" s="239" t="s">
        <v>364</v>
      </c>
      <c r="B114" s="239" t="s">
        <v>363</v>
      </c>
      <c r="C114" s="240">
        <v>1201</v>
      </c>
      <c r="D114" s="240">
        <v>170</v>
      </c>
      <c r="E114" s="240" t="s">
        <v>63</v>
      </c>
      <c r="F114" s="240" t="s">
        <v>63</v>
      </c>
      <c r="G114" s="240" t="s">
        <v>63</v>
      </c>
      <c r="H114" s="240" t="s">
        <v>63</v>
      </c>
      <c r="I114" s="240">
        <v>1031</v>
      </c>
      <c r="J114" s="240" t="s">
        <v>63</v>
      </c>
      <c r="K114" s="240" t="s">
        <v>63</v>
      </c>
      <c r="L114" s="240" t="s">
        <v>63</v>
      </c>
      <c r="M114" s="240" t="s">
        <v>63</v>
      </c>
    </row>
    <row r="115" spans="1:13" ht="12.75">
      <c r="A115" s="239" t="s">
        <v>379</v>
      </c>
      <c r="B115" s="239" t="s">
        <v>365</v>
      </c>
      <c r="C115" s="240">
        <v>839</v>
      </c>
      <c r="D115" s="240">
        <v>127</v>
      </c>
      <c r="E115" s="240" t="s">
        <v>63</v>
      </c>
      <c r="F115" s="240" t="s">
        <v>63</v>
      </c>
      <c r="G115" s="240" t="s">
        <v>63</v>
      </c>
      <c r="H115" s="240" t="s">
        <v>63</v>
      </c>
      <c r="I115" s="240">
        <v>712</v>
      </c>
      <c r="J115" s="240" t="s">
        <v>63</v>
      </c>
      <c r="K115" s="240" t="s">
        <v>63</v>
      </c>
      <c r="L115" s="240" t="s">
        <v>63</v>
      </c>
      <c r="M115" s="240" t="s">
        <v>63</v>
      </c>
    </row>
    <row r="116" spans="1:13" ht="12.75">
      <c r="A116" s="239" t="s">
        <v>380</v>
      </c>
      <c r="B116" s="239" t="s">
        <v>367</v>
      </c>
      <c r="C116" s="240">
        <v>1326</v>
      </c>
      <c r="D116" s="240">
        <v>341</v>
      </c>
      <c r="E116" s="240" t="s">
        <v>63</v>
      </c>
      <c r="F116" s="240" t="s">
        <v>63</v>
      </c>
      <c r="G116" s="240" t="s">
        <v>63</v>
      </c>
      <c r="H116" s="240" t="s">
        <v>63</v>
      </c>
      <c r="I116" s="240">
        <v>985</v>
      </c>
      <c r="J116" s="240" t="s">
        <v>63</v>
      </c>
      <c r="K116" s="240" t="s">
        <v>63</v>
      </c>
      <c r="L116" s="240" t="s">
        <v>63</v>
      </c>
      <c r="M116" s="240" t="s">
        <v>63</v>
      </c>
    </row>
    <row r="117" spans="3:13" ht="12.75"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</row>
    <row r="118" spans="1:13" ht="12.75">
      <c r="A118" s="303" t="s">
        <v>41</v>
      </c>
      <c r="B118" s="303"/>
      <c r="C118" s="240">
        <v>63959233</v>
      </c>
      <c r="D118" s="240">
        <v>30956633</v>
      </c>
      <c r="E118" s="240">
        <v>16246537</v>
      </c>
      <c r="F118" s="240">
        <v>12455577</v>
      </c>
      <c r="G118" s="240">
        <v>676998</v>
      </c>
      <c r="H118" s="240">
        <v>1577521</v>
      </c>
      <c r="I118" s="240">
        <v>33002600</v>
      </c>
      <c r="J118" s="240">
        <v>15014203</v>
      </c>
      <c r="K118" s="240">
        <v>12403388</v>
      </c>
      <c r="L118" s="240">
        <v>3356656</v>
      </c>
      <c r="M118" s="240">
        <v>2228353</v>
      </c>
    </row>
    <row r="119" spans="1:13" ht="12.75">
      <c r="A119" s="241"/>
      <c r="B119" s="241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</row>
    <row r="120" spans="1:13" ht="12.75">
      <c r="A120" s="303" t="s">
        <v>368</v>
      </c>
      <c r="B120" s="303"/>
      <c r="C120" s="240">
        <v>15930018</v>
      </c>
      <c r="D120" s="240">
        <v>8151274</v>
      </c>
      <c r="E120" s="240">
        <v>8149448</v>
      </c>
      <c r="F120" s="240">
        <v>1344</v>
      </c>
      <c r="G120" s="240">
        <v>287</v>
      </c>
      <c r="H120" s="240">
        <v>195</v>
      </c>
      <c r="I120" s="240">
        <v>7778744</v>
      </c>
      <c r="J120" s="240">
        <v>7766861</v>
      </c>
      <c r="K120" s="240">
        <v>9622</v>
      </c>
      <c r="L120" s="240">
        <v>1406</v>
      </c>
      <c r="M120" s="240">
        <v>855</v>
      </c>
    </row>
    <row r="121" spans="1:13" ht="12.75">
      <c r="A121" s="303" t="s">
        <v>31</v>
      </c>
      <c r="B121" s="303"/>
      <c r="C121" s="240">
        <v>34141176</v>
      </c>
      <c r="D121" s="240">
        <v>16853437</v>
      </c>
      <c r="E121" s="240">
        <v>7599339</v>
      </c>
      <c r="F121" s="240">
        <v>7980858</v>
      </c>
      <c r="G121" s="240">
        <v>99722</v>
      </c>
      <c r="H121" s="240">
        <v>1173518</v>
      </c>
      <c r="I121" s="240">
        <v>17287739</v>
      </c>
      <c r="J121" s="240">
        <v>6637326</v>
      </c>
      <c r="K121" s="240">
        <v>8655625</v>
      </c>
      <c r="L121" s="240">
        <v>379893</v>
      </c>
      <c r="M121" s="240">
        <v>1614895</v>
      </c>
    </row>
    <row r="122" spans="1:13" ht="12.75">
      <c r="A122" s="303" t="s">
        <v>369</v>
      </c>
      <c r="B122" s="303"/>
      <c r="C122" s="240">
        <v>13888039</v>
      </c>
      <c r="D122" s="240">
        <v>5951922</v>
      </c>
      <c r="E122" s="240">
        <v>497750</v>
      </c>
      <c r="F122" s="240">
        <v>4473375</v>
      </c>
      <c r="G122" s="240">
        <v>576989</v>
      </c>
      <c r="H122" s="240">
        <v>403808</v>
      </c>
      <c r="I122" s="240">
        <v>7936117</v>
      </c>
      <c r="J122" s="240">
        <v>610016</v>
      </c>
      <c r="K122" s="240">
        <v>3738141</v>
      </c>
      <c r="L122" s="240">
        <v>2975357</v>
      </c>
      <c r="M122" s="240">
        <v>612603</v>
      </c>
    </row>
    <row r="123" spans="1:13" ht="12.75">
      <c r="A123" s="241"/>
      <c r="B123" s="241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</row>
    <row r="124" spans="1:13" ht="12.75">
      <c r="A124" s="303" t="s">
        <v>370</v>
      </c>
      <c r="B124" s="303"/>
      <c r="C124" s="240">
        <v>11815344</v>
      </c>
      <c r="D124" s="240">
        <v>6048783</v>
      </c>
      <c r="E124" s="240">
        <v>6048783</v>
      </c>
      <c r="F124" s="240">
        <v>0</v>
      </c>
      <c r="G124" s="240">
        <v>0</v>
      </c>
      <c r="H124" s="240">
        <v>0</v>
      </c>
      <c r="I124" s="240">
        <v>5766561</v>
      </c>
      <c r="J124" s="240">
        <v>5766560</v>
      </c>
      <c r="K124" s="240">
        <v>1</v>
      </c>
      <c r="L124" s="240">
        <v>0</v>
      </c>
      <c r="M124" s="240">
        <v>0</v>
      </c>
    </row>
    <row r="125" spans="1:13" ht="12.75">
      <c r="A125" s="303" t="s">
        <v>371</v>
      </c>
      <c r="B125" s="303"/>
      <c r="C125" s="240">
        <v>25318985</v>
      </c>
      <c r="D125" s="240">
        <v>12631268</v>
      </c>
      <c r="E125" s="240">
        <v>8543378</v>
      </c>
      <c r="F125" s="240">
        <v>3669186</v>
      </c>
      <c r="G125" s="240">
        <v>16886</v>
      </c>
      <c r="H125" s="240">
        <v>401818</v>
      </c>
      <c r="I125" s="240">
        <v>12687717</v>
      </c>
      <c r="J125" s="240">
        <v>7671843</v>
      </c>
      <c r="K125" s="240">
        <v>4359639</v>
      </c>
      <c r="L125" s="240">
        <v>56491</v>
      </c>
      <c r="M125" s="240">
        <v>599744</v>
      </c>
    </row>
    <row r="126" spans="1:13" ht="12.75">
      <c r="A126" s="303" t="s">
        <v>372</v>
      </c>
      <c r="B126" s="303"/>
      <c r="C126" s="240">
        <v>21373282</v>
      </c>
      <c r="D126" s="240">
        <v>10284498</v>
      </c>
      <c r="E126" s="240">
        <v>1504327</v>
      </c>
      <c r="F126" s="240">
        <v>7385496</v>
      </c>
      <c r="G126" s="240">
        <v>280996</v>
      </c>
      <c r="H126" s="240">
        <v>1113679</v>
      </c>
      <c r="I126" s="240">
        <v>11088784</v>
      </c>
      <c r="J126" s="240">
        <v>1302115</v>
      </c>
      <c r="K126" s="240">
        <v>7047095</v>
      </c>
      <c r="L126" s="240">
        <v>1253704</v>
      </c>
      <c r="M126" s="240">
        <v>1485870</v>
      </c>
    </row>
    <row r="127" spans="1:13" ht="12.75">
      <c r="A127" s="303" t="s">
        <v>373</v>
      </c>
      <c r="B127" s="303"/>
      <c r="C127" s="240">
        <v>5451622</v>
      </c>
      <c r="D127" s="240">
        <v>1992084</v>
      </c>
      <c r="E127" s="240">
        <v>150049</v>
      </c>
      <c r="F127" s="240">
        <v>1400895</v>
      </c>
      <c r="G127" s="240">
        <v>379116</v>
      </c>
      <c r="H127" s="240">
        <v>62024</v>
      </c>
      <c r="I127" s="240">
        <v>3459538</v>
      </c>
      <c r="J127" s="240">
        <v>273685</v>
      </c>
      <c r="K127" s="240">
        <v>996653</v>
      </c>
      <c r="L127" s="240">
        <v>2046461</v>
      </c>
      <c r="M127" s="240">
        <v>142739</v>
      </c>
    </row>
    <row r="128" spans="1:13" ht="12.75">
      <c r="A128" s="241"/>
      <c r="B128" s="241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</row>
    <row r="129" spans="1:13" ht="12.75">
      <c r="A129" s="303" t="s">
        <v>43</v>
      </c>
      <c r="B129" s="303"/>
      <c r="C129" s="240">
        <v>37536102</v>
      </c>
      <c r="D129" s="240">
        <v>18502730</v>
      </c>
      <c r="E129" s="240">
        <v>7753352</v>
      </c>
      <c r="F129" s="240">
        <v>9247048</v>
      </c>
      <c r="G129" s="240">
        <v>151092</v>
      </c>
      <c r="H129" s="240">
        <v>1351238</v>
      </c>
      <c r="I129" s="240">
        <v>19033372</v>
      </c>
      <c r="J129" s="240">
        <v>6779577</v>
      </c>
      <c r="K129" s="240">
        <v>9807451</v>
      </c>
      <c r="L129" s="240">
        <v>596745</v>
      </c>
      <c r="M129" s="240">
        <v>1849599</v>
      </c>
    </row>
    <row r="130" spans="1:13" ht="12.75">
      <c r="A130" s="303" t="s">
        <v>33</v>
      </c>
      <c r="B130" s="303"/>
      <c r="C130" s="240">
        <v>10493113</v>
      </c>
      <c r="D130" s="240">
        <v>4302629</v>
      </c>
      <c r="E130" s="240">
        <v>343737</v>
      </c>
      <c r="F130" s="240">
        <v>3207185</v>
      </c>
      <c r="G130" s="240">
        <v>525619</v>
      </c>
      <c r="H130" s="240">
        <v>226088</v>
      </c>
      <c r="I130" s="240">
        <v>6190484</v>
      </c>
      <c r="J130" s="240">
        <v>467765</v>
      </c>
      <c r="K130" s="240">
        <v>2586315</v>
      </c>
      <c r="L130" s="240">
        <v>2758505</v>
      </c>
      <c r="M130" s="240">
        <v>377899</v>
      </c>
    </row>
    <row r="131" spans="1:13" ht="12.75">
      <c r="A131" s="242"/>
      <c r="B131" s="242"/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  <c r="M131" s="243"/>
    </row>
    <row r="132" spans="1:13" ht="12.75">
      <c r="A132" s="236"/>
      <c r="B132" s="236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</row>
    <row r="133" spans="1:10" ht="12.75">
      <c r="A133" s="340" t="s">
        <v>374</v>
      </c>
      <c r="B133" s="341"/>
      <c r="C133" s="341"/>
      <c r="D133" s="341"/>
      <c r="E133" s="341"/>
      <c r="F133" s="341"/>
      <c r="G133" s="341"/>
      <c r="H133" s="341"/>
      <c r="I133" s="341"/>
      <c r="J133" s="341"/>
    </row>
    <row r="134" ht="12.75">
      <c r="A134" s="210" t="s">
        <v>375</v>
      </c>
    </row>
    <row r="135" ht="12.75">
      <c r="A135" s="211" t="s">
        <v>376</v>
      </c>
    </row>
  </sheetData>
  <mergeCells count="11">
    <mergeCell ref="A133:J133"/>
    <mergeCell ref="A129:B129"/>
    <mergeCell ref="A130:B130"/>
    <mergeCell ref="A118:B118"/>
    <mergeCell ref="A120:B120"/>
    <mergeCell ref="A121:B121"/>
    <mergeCell ref="A127:B127"/>
    <mergeCell ref="A122:B122"/>
    <mergeCell ref="A124:B124"/>
    <mergeCell ref="A125:B125"/>
    <mergeCell ref="A126:B12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2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5"/>
  <sheetViews>
    <sheetView zoomScaleSheetLayoutView="50" workbookViewId="0" topLeftCell="A1">
      <pane xSplit="2" ySplit="8" topLeftCell="C9" activePane="bottomRight" state="frozen"/>
      <selection pane="topLeft" activeCell="A134" sqref="A134"/>
      <selection pane="topRight" activeCell="A134" sqref="A134"/>
      <selection pane="bottomLeft" activeCell="A134" sqref="A134"/>
      <selection pane="bottomRight" activeCell="A1" sqref="A1"/>
    </sheetView>
  </sheetViews>
  <sheetFormatPr defaultColWidth="11.421875" defaultRowHeight="12.75"/>
  <cols>
    <col min="1" max="1" width="14.8515625" style="239" customWidth="1"/>
    <col min="2" max="2" width="11.140625" style="239" bestFit="1" customWidth="1"/>
    <col min="3" max="6" width="10.7109375" style="212" bestFit="1" customWidth="1"/>
    <col min="7" max="7" width="8.140625" style="212" bestFit="1" customWidth="1"/>
    <col min="8" max="8" width="9.7109375" style="212" bestFit="1" customWidth="1"/>
    <col min="9" max="11" width="10.7109375" style="212" bestFit="1" customWidth="1"/>
    <col min="12" max="13" width="9.7109375" style="212" bestFit="1" customWidth="1"/>
    <col min="14" max="16384" width="14.8515625" style="212" customWidth="1"/>
  </cols>
  <sheetData>
    <row r="1" spans="1:13" ht="15" customHeight="1">
      <c r="A1" s="210" t="s">
        <v>381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3" spans="1:13" ht="12.75">
      <c r="A3" s="213"/>
      <c r="B3" s="214"/>
      <c r="C3" s="215"/>
      <c r="D3" s="216"/>
      <c r="E3" s="216"/>
      <c r="F3" s="216"/>
      <c r="G3" s="216"/>
      <c r="H3" s="217"/>
      <c r="I3" s="218"/>
      <c r="J3" s="216"/>
      <c r="K3" s="216"/>
      <c r="L3" s="216"/>
      <c r="M3" s="217"/>
    </row>
    <row r="4" spans="1:13" ht="12.75">
      <c r="A4" s="219" t="s">
        <v>0</v>
      </c>
      <c r="B4" s="220" t="s">
        <v>158</v>
      </c>
      <c r="C4" s="221" t="s">
        <v>159</v>
      </c>
      <c r="D4" s="222" t="s">
        <v>160</v>
      </c>
      <c r="E4" s="222"/>
      <c r="F4" s="222"/>
      <c r="G4" s="222"/>
      <c r="H4" s="223"/>
      <c r="I4" s="224" t="s">
        <v>161</v>
      </c>
      <c r="J4" s="222"/>
      <c r="K4" s="222"/>
      <c r="L4" s="222"/>
      <c r="M4" s="223"/>
    </row>
    <row r="5" spans="1:13" ht="12.75">
      <c r="A5" s="219" t="s">
        <v>162</v>
      </c>
      <c r="B5" s="220" t="s">
        <v>163</v>
      </c>
      <c r="C5" s="221" t="s">
        <v>38</v>
      </c>
      <c r="D5" s="225"/>
      <c r="E5" s="225"/>
      <c r="F5" s="225"/>
      <c r="G5" s="225"/>
      <c r="H5" s="226"/>
      <c r="I5" s="227"/>
      <c r="J5" s="225"/>
      <c r="K5" s="225"/>
      <c r="L5" s="225"/>
      <c r="M5" s="226"/>
    </row>
    <row r="6" spans="1:13" ht="12.75">
      <c r="A6" s="219" t="s">
        <v>164</v>
      </c>
      <c r="B6" s="220" t="s">
        <v>165</v>
      </c>
      <c r="C6" s="228"/>
      <c r="D6" s="229"/>
      <c r="E6" s="230"/>
      <c r="F6" s="229"/>
      <c r="G6" s="230"/>
      <c r="H6" s="231"/>
      <c r="I6" s="229"/>
      <c r="J6" s="230"/>
      <c r="K6" s="229"/>
      <c r="L6" s="230"/>
      <c r="M6" s="231"/>
    </row>
    <row r="7" spans="1:13" ht="12.75">
      <c r="A7" s="219"/>
      <c r="B7" s="220" t="s">
        <v>166</v>
      </c>
      <c r="C7" s="228"/>
      <c r="D7" s="229" t="s">
        <v>121</v>
      </c>
      <c r="E7" s="221" t="s">
        <v>53</v>
      </c>
      <c r="F7" s="229" t="s">
        <v>167</v>
      </c>
      <c r="G7" s="221" t="s">
        <v>54</v>
      </c>
      <c r="H7" s="231" t="s">
        <v>55</v>
      </c>
      <c r="I7" s="229" t="s">
        <v>121</v>
      </c>
      <c r="J7" s="221" t="s">
        <v>53</v>
      </c>
      <c r="K7" s="229" t="s">
        <v>168</v>
      </c>
      <c r="L7" s="221" t="s">
        <v>56</v>
      </c>
      <c r="M7" s="231" t="s">
        <v>57</v>
      </c>
    </row>
    <row r="8" spans="1:13" ht="12.75">
      <c r="A8" s="232"/>
      <c r="B8" s="233"/>
      <c r="C8" s="234"/>
      <c r="D8" s="225"/>
      <c r="E8" s="235"/>
      <c r="F8" s="225"/>
      <c r="G8" s="235"/>
      <c r="H8" s="226"/>
      <c r="I8" s="225"/>
      <c r="J8" s="235"/>
      <c r="K8" s="225"/>
      <c r="L8" s="235"/>
      <c r="M8" s="226"/>
    </row>
    <row r="9" spans="1:13" ht="12.75">
      <c r="A9" s="236"/>
      <c r="B9" s="236"/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</row>
    <row r="10" spans="1:13" ht="12.75">
      <c r="A10" s="239" t="s">
        <v>74</v>
      </c>
      <c r="B10" s="239" t="s">
        <v>169</v>
      </c>
      <c r="C10" s="240">
        <v>799964</v>
      </c>
      <c r="D10" s="240">
        <v>409471</v>
      </c>
      <c r="E10" s="240">
        <v>409471</v>
      </c>
      <c r="F10" s="240">
        <v>0</v>
      </c>
      <c r="G10" s="240">
        <v>0</v>
      </c>
      <c r="H10" s="240">
        <v>0</v>
      </c>
      <c r="I10" s="240">
        <v>390493</v>
      </c>
      <c r="J10" s="240">
        <v>390493</v>
      </c>
      <c r="K10" s="240">
        <v>0</v>
      </c>
      <c r="L10" s="240">
        <v>0</v>
      </c>
      <c r="M10" s="240">
        <v>0</v>
      </c>
    </row>
    <row r="11" spans="1:13" ht="12.75">
      <c r="A11" s="239" t="s">
        <v>73</v>
      </c>
      <c r="B11" s="239" t="s">
        <v>170</v>
      </c>
      <c r="C11" s="240">
        <v>783904</v>
      </c>
      <c r="D11" s="240">
        <v>400418</v>
      </c>
      <c r="E11" s="240">
        <v>400418</v>
      </c>
      <c r="F11" s="240">
        <v>0</v>
      </c>
      <c r="G11" s="240">
        <v>0</v>
      </c>
      <c r="H11" s="240">
        <v>0</v>
      </c>
      <c r="I11" s="240">
        <v>383486</v>
      </c>
      <c r="J11" s="240">
        <v>383486</v>
      </c>
      <c r="K11" s="240">
        <v>0</v>
      </c>
      <c r="L11" s="240">
        <v>0</v>
      </c>
      <c r="M11" s="240">
        <v>0</v>
      </c>
    </row>
    <row r="12" spans="1:13" ht="12.75">
      <c r="A12" s="239" t="s">
        <v>72</v>
      </c>
      <c r="B12" s="239" t="s">
        <v>171</v>
      </c>
      <c r="C12" s="240">
        <v>780053</v>
      </c>
      <c r="D12" s="240">
        <v>399537</v>
      </c>
      <c r="E12" s="240">
        <v>399537</v>
      </c>
      <c r="F12" s="240">
        <v>0</v>
      </c>
      <c r="G12" s="240">
        <v>0</v>
      </c>
      <c r="H12" s="240">
        <v>0</v>
      </c>
      <c r="I12" s="240">
        <v>380516</v>
      </c>
      <c r="J12" s="240">
        <v>380516</v>
      </c>
      <c r="K12" s="240">
        <v>0</v>
      </c>
      <c r="L12" s="240">
        <v>0</v>
      </c>
      <c r="M12" s="240">
        <v>0</v>
      </c>
    </row>
    <row r="13" spans="1:13" ht="12.75">
      <c r="A13" s="239" t="s">
        <v>71</v>
      </c>
      <c r="B13" s="239" t="s">
        <v>172</v>
      </c>
      <c r="C13" s="240">
        <v>779076</v>
      </c>
      <c r="D13" s="240">
        <v>397890</v>
      </c>
      <c r="E13" s="240">
        <v>397890</v>
      </c>
      <c r="F13" s="240">
        <v>0</v>
      </c>
      <c r="G13" s="240">
        <v>0</v>
      </c>
      <c r="H13" s="240">
        <v>0</v>
      </c>
      <c r="I13" s="240">
        <v>381186</v>
      </c>
      <c r="J13" s="240">
        <v>381186</v>
      </c>
      <c r="K13" s="240">
        <v>0</v>
      </c>
      <c r="L13" s="240">
        <v>0</v>
      </c>
      <c r="M13" s="240">
        <v>0</v>
      </c>
    </row>
    <row r="14" spans="1:13" ht="12.75">
      <c r="A14" s="239" t="s">
        <v>70</v>
      </c>
      <c r="B14" s="239" t="s">
        <v>173</v>
      </c>
      <c r="C14" s="240">
        <v>789195</v>
      </c>
      <c r="D14" s="240">
        <v>404076</v>
      </c>
      <c r="E14" s="240">
        <v>404076</v>
      </c>
      <c r="F14" s="240">
        <v>0</v>
      </c>
      <c r="G14" s="240">
        <v>0</v>
      </c>
      <c r="H14" s="240">
        <v>0</v>
      </c>
      <c r="I14" s="240">
        <v>385119</v>
      </c>
      <c r="J14" s="240">
        <v>385119</v>
      </c>
      <c r="K14" s="240">
        <v>0</v>
      </c>
      <c r="L14" s="240">
        <v>0</v>
      </c>
      <c r="M14" s="240">
        <v>0</v>
      </c>
    </row>
    <row r="15" spans="1:13" ht="12.75">
      <c r="A15" s="239" t="s">
        <v>69</v>
      </c>
      <c r="B15" s="239" t="s">
        <v>174</v>
      </c>
      <c r="C15" s="240">
        <v>804343</v>
      </c>
      <c r="D15" s="240">
        <v>410865</v>
      </c>
      <c r="E15" s="240">
        <v>410865</v>
      </c>
      <c r="F15" s="240">
        <v>0</v>
      </c>
      <c r="G15" s="240">
        <v>0</v>
      </c>
      <c r="H15" s="240">
        <v>0</v>
      </c>
      <c r="I15" s="240">
        <v>393478</v>
      </c>
      <c r="J15" s="240">
        <v>393478</v>
      </c>
      <c r="K15" s="240">
        <v>0</v>
      </c>
      <c r="L15" s="240">
        <v>0</v>
      </c>
      <c r="M15" s="240">
        <v>0</v>
      </c>
    </row>
    <row r="16" spans="1:13" ht="12.75">
      <c r="A16" s="239" t="s">
        <v>68</v>
      </c>
      <c r="B16" s="239" t="s">
        <v>175</v>
      </c>
      <c r="C16" s="240">
        <v>819993</v>
      </c>
      <c r="D16" s="240">
        <v>421014</v>
      </c>
      <c r="E16" s="240">
        <v>421014</v>
      </c>
      <c r="F16" s="240">
        <v>0</v>
      </c>
      <c r="G16" s="240">
        <v>0</v>
      </c>
      <c r="H16" s="240">
        <v>0</v>
      </c>
      <c r="I16" s="240">
        <v>398979</v>
      </c>
      <c r="J16" s="240">
        <v>398979</v>
      </c>
      <c r="K16" s="240">
        <v>0</v>
      </c>
      <c r="L16" s="240">
        <v>0</v>
      </c>
      <c r="M16" s="240">
        <v>0</v>
      </c>
    </row>
    <row r="17" spans="1:13" ht="12.75">
      <c r="A17" s="239" t="s">
        <v>67</v>
      </c>
      <c r="B17" s="239" t="s">
        <v>176</v>
      </c>
      <c r="C17" s="240">
        <v>789908</v>
      </c>
      <c r="D17" s="240">
        <v>404760</v>
      </c>
      <c r="E17" s="240">
        <v>404760</v>
      </c>
      <c r="F17" s="240">
        <v>0</v>
      </c>
      <c r="G17" s="240">
        <v>0</v>
      </c>
      <c r="H17" s="240">
        <v>0</v>
      </c>
      <c r="I17" s="240">
        <v>385148</v>
      </c>
      <c r="J17" s="240">
        <v>385148</v>
      </c>
      <c r="K17" s="240">
        <v>0</v>
      </c>
      <c r="L17" s="240">
        <v>0</v>
      </c>
      <c r="M17" s="240">
        <v>0</v>
      </c>
    </row>
    <row r="18" spans="1:13" ht="12.75">
      <c r="A18" s="239" t="s">
        <v>66</v>
      </c>
      <c r="B18" s="239" t="s">
        <v>177</v>
      </c>
      <c r="C18" s="240">
        <v>785036</v>
      </c>
      <c r="D18" s="240">
        <v>402127</v>
      </c>
      <c r="E18" s="240">
        <v>402127</v>
      </c>
      <c r="F18" s="240">
        <v>0</v>
      </c>
      <c r="G18" s="240">
        <v>0</v>
      </c>
      <c r="H18" s="240">
        <v>0</v>
      </c>
      <c r="I18" s="240">
        <v>382909</v>
      </c>
      <c r="J18" s="240">
        <v>382909</v>
      </c>
      <c r="K18" s="240">
        <v>0</v>
      </c>
      <c r="L18" s="240">
        <v>0</v>
      </c>
      <c r="M18" s="240">
        <v>0</v>
      </c>
    </row>
    <row r="19" spans="1:13" ht="12.75">
      <c r="A19" s="239" t="s">
        <v>65</v>
      </c>
      <c r="B19" s="239" t="s">
        <v>178</v>
      </c>
      <c r="C19" s="240">
        <v>772516</v>
      </c>
      <c r="D19" s="240">
        <v>397258</v>
      </c>
      <c r="E19" s="240">
        <v>397258</v>
      </c>
      <c r="F19" s="240">
        <v>0</v>
      </c>
      <c r="G19" s="240">
        <v>0</v>
      </c>
      <c r="H19" s="240">
        <v>0</v>
      </c>
      <c r="I19" s="240">
        <v>375258</v>
      </c>
      <c r="J19" s="240">
        <v>375258</v>
      </c>
      <c r="K19" s="240">
        <v>0</v>
      </c>
      <c r="L19" s="240">
        <v>0</v>
      </c>
      <c r="M19" s="240">
        <v>0</v>
      </c>
    </row>
    <row r="20" spans="1:13" ht="12.75">
      <c r="A20" s="239" t="s">
        <v>64</v>
      </c>
      <c r="B20" s="239" t="s">
        <v>179</v>
      </c>
      <c r="C20" s="240">
        <v>782840</v>
      </c>
      <c r="D20" s="240">
        <v>401690</v>
      </c>
      <c r="E20" s="240">
        <v>401690</v>
      </c>
      <c r="F20" s="240">
        <v>0</v>
      </c>
      <c r="G20" s="240">
        <v>0</v>
      </c>
      <c r="H20" s="240">
        <v>0</v>
      </c>
      <c r="I20" s="240">
        <v>381150</v>
      </c>
      <c r="J20" s="240">
        <v>381150</v>
      </c>
      <c r="K20" s="240">
        <v>0</v>
      </c>
      <c r="L20" s="240">
        <v>0</v>
      </c>
      <c r="M20" s="240">
        <v>0</v>
      </c>
    </row>
    <row r="21" spans="1:13" ht="12.75">
      <c r="A21" s="239" t="s">
        <v>62</v>
      </c>
      <c r="B21" s="239" t="s">
        <v>180</v>
      </c>
      <c r="C21" s="240">
        <v>776733</v>
      </c>
      <c r="D21" s="240">
        <v>397360</v>
      </c>
      <c r="E21" s="240">
        <v>397360</v>
      </c>
      <c r="F21" s="240">
        <v>0</v>
      </c>
      <c r="G21" s="240">
        <v>0</v>
      </c>
      <c r="H21" s="240">
        <v>0</v>
      </c>
      <c r="I21" s="240">
        <v>379373</v>
      </c>
      <c r="J21" s="240">
        <v>379373</v>
      </c>
      <c r="K21" s="240">
        <v>0</v>
      </c>
      <c r="L21" s="240">
        <v>0</v>
      </c>
      <c r="M21" s="240">
        <v>0</v>
      </c>
    </row>
    <row r="22" spans="1:13" ht="12.75">
      <c r="A22" s="239" t="s">
        <v>61</v>
      </c>
      <c r="B22" s="239" t="s">
        <v>181</v>
      </c>
      <c r="C22" s="240">
        <v>759728</v>
      </c>
      <c r="D22" s="240">
        <v>387884</v>
      </c>
      <c r="E22" s="240">
        <v>387884</v>
      </c>
      <c r="F22" s="240">
        <v>0</v>
      </c>
      <c r="G22" s="240">
        <v>0</v>
      </c>
      <c r="H22" s="240">
        <v>0</v>
      </c>
      <c r="I22" s="240">
        <v>371844</v>
      </c>
      <c r="J22" s="240">
        <v>371844</v>
      </c>
      <c r="K22" s="240">
        <v>0</v>
      </c>
      <c r="L22" s="240">
        <v>0</v>
      </c>
      <c r="M22" s="240">
        <v>0</v>
      </c>
    </row>
    <row r="23" spans="1:13" ht="12.75">
      <c r="A23" s="239" t="s">
        <v>184</v>
      </c>
      <c r="B23" s="239" t="s">
        <v>182</v>
      </c>
      <c r="C23" s="240">
        <v>759034</v>
      </c>
      <c r="D23" s="240">
        <v>388560</v>
      </c>
      <c r="E23" s="240">
        <v>388560</v>
      </c>
      <c r="F23" s="240">
        <v>0</v>
      </c>
      <c r="G23" s="240">
        <v>0</v>
      </c>
      <c r="H23" s="240">
        <v>0</v>
      </c>
      <c r="I23" s="240">
        <v>370474</v>
      </c>
      <c r="J23" s="240">
        <v>370474</v>
      </c>
      <c r="K23" s="240">
        <v>0</v>
      </c>
      <c r="L23" s="240">
        <v>0</v>
      </c>
      <c r="M23" s="240">
        <v>0</v>
      </c>
    </row>
    <row r="24" spans="1:13" ht="12.75">
      <c r="A24" s="239" t="s">
        <v>186</v>
      </c>
      <c r="B24" s="239" t="s">
        <v>183</v>
      </c>
      <c r="C24" s="240">
        <v>795878</v>
      </c>
      <c r="D24" s="240">
        <v>406796</v>
      </c>
      <c r="E24" s="240">
        <v>406796</v>
      </c>
      <c r="F24" s="240">
        <v>0</v>
      </c>
      <c r="G24" s="240">
        <v>0</v>
      </c>
      <c r="H24" s="240">
        <v>0</v>
      </c>
      <c r="I24" s="240">
        <v>389082</v>
      </c>
      <c r="J24" s="240">
        <v>388980</v>
      </c>
      <c r="K24" s="240">
        <v>79</v>
      </c>
      <c r="L24" s="240">
        <v>15</v>
      </c>
      <c r="M24" s="240">
        <v>8</v>
      </c>
    </row>
    <row r="25" spans="1:13" ht="12.75">
      <c r="A25" s="239" t="s">
        <v>188</v>
      </c>
      <c r="B25" s="239" t="s">
        <v>185</v>
      </c>
      <c r="C25" s="240">
        <v>809450</v>
      </c>
      <c r="D25" s="240">
        <v>414176</v>
      </c>
      <c r="E25" s="240">
        <v>414176</v>
      </c>
      <c r="F25" s="240">
        <v>0</v>
      </c>
      <c r="G25" s="240">
        <v>0</v>
      </c>
      <c r="H25" s="240">
        <v>0</v>
      </c>
      <c r="I25" s="240">
        <v>395274</v>
      </c>
      <c r="J25" s="240">
        <v>393794</v>
      </c>
      <c r="K25" s="240">
        <v>1163</v>
      </c>
      <c r="L25" s="240">
        <v>118</v>
      </c>
      <c r="M25" s="240">
        <v>199</v>
      </c>
    </row>
    <row r="26" spans="1:13" ht="12.75">
      <c r="A26" s="239" t="s">
        <v>190</v>
      </c>
      <c r="B26" s="239" t="s">
        <v>187</v>
      </c>
      <c r="C26" s="240">
        <v>827475</v>
      </c>
      <c r="D26" s="240">
        <v>424492</v>
      </c>
      <c r="E26" s="240">
        <v>424492</v>
      </c>
      <c r="F26" s="240">
        <v>0</v>
      </c>
      <c r="G26" s="240">
        <v>0</v>
      </c>
      <c r="H26" s="240">
        <v>0</v>
      </c>
      <c r="I26" s="240">
        <v>402983</v>
      </c>
      <c r="J26" s="240">
        <v>401313</v>
      </c>
      <c r="K26" s="240">
        <v>1293</v>
      </c>
      <c r="L26" s="240">
        <v>180</v>
      </c>
      <c r="M26" s="240">
        <v>197</v>
      </c>
    </row>
    <row r="27" spans="1:13" ht="12.75">
      <c r="A27" s="239" t="s">
        <v>192</v>
      </c>
      <c r="B27" s="239" t="s">
        <v>189</v>
      </c>
      <c r="C27" s="240">
        <v>835512</v>
      </c>
      <c r="D27" s="240">
        <v>426522</v>
      </c>
      <c r="E27" s="240">
        <v>426424</v>
      </c>
      <c r="F27" s="240">
        <v>68</v>
      </c>
      <c r="G27" s="240">
        <v>19</v>
      </c>
      <c r="H27" s="240">
        <v>11</v>
      </c>
      <c r="I27" s="240">
        <v>408990</v>
      </c>
      <c r="J27" s="240">
        <v>407092</v>
      </c>
      <c r="K27" s="240">
        <v>1544</v>
      </c>
      <c r="L27" s="240">
        <v>148</v>
      </c>
      <c r="M27" s="240">
        <v>206</v>
      </c>
    </row>
    <row r="28" spans="1:13" ht="12.75">
      <c r="A28" s="239" t="s">
        <v>194</v>
      </c>
      <c r="B28" s="239" t="s">
        <v>191</v>
      </c>
      <c r="C28" s="240">
        <v>841448</v>
      </c>
      <c r="D28" s="240">
        <v>430075</v>
      </c>
      <c r="E28" s="240">
        <v>428644</v>
      </c>
      <c r="F28" s="240">
        <v>1048</v>
      </c>
      <c r="G28" s="240">
        <v>199</v>
      </c>
      <c r="H28" s="240">
        <v>184</v>
      </c>
      <c r="I28" s="240">
        <v>411373</v>
      </c>
      <c r="J28" s="240">
        <v>407758</v>
      </c>
      <c r="K28" s="240">
        <v>3180</v>
      </c>
      <c r="L28" s="240">
        <v>234</v>
      </c>
      <c r="M28" s="240">
        <v>201</v>
      </c>
    </row>
    <row r="29" spans="1:13" ht="12.75">
      <c r="A29" s="239" t="s">
        <v>196</v>
      </c>
      <c r="B29" s="239" t="s">
        <v>193</v>
      </c>
      <c r="C29" s="240">
        <v>832710</v>
      </c>
      <c r="D29" s="240">
        <v>423897</v>
      </c>
      <c r="E29" s="240">
        <v>421782</v>
      </c>
      <c r="F29" s="240">
        <v>1609</v>
      </c>
      <c r="G29" s="240">
        <v>290</v>
      </c>
      <c r="H29" s="240">
        <v>216</v>
      </c>
      <c r="I29" s="240">
        <v>408813</v>
      </c>
      <c r="J29" s="240">
        <v>401657</v>
      </c>
      <c r="K29" s="240">
        <v>6630</v>
      </c>
      <c r="L29" s="240">
        <v>252</v>
      </c>
      <c r="M29" s="240">
        <v>274</v>
      </c>
    </row>
    <row r="30" spans="1:13" ht="12.75">
      <c r="A30" s="239" t="s">
        <v>198</v>
      </c>
      <c r="B30" s="239" t="s">
        <v>195</v>
      </c>
      <c r="C30" s="240">
        <v>834316</v>
      </c>
      <c r="D30" s="240">
        <v>422672</v>
      </c>
      <c r="E30" s="240">
        <v>417366</v>
      </c>
      <c r="F30" s="240">
        <v>4688</v>
      </c>
      <c r="G30" s="240">
        <v>307</v>
      </c>
      <c r="H30" s="240">
        <v>311</v>
      </c>
      <c r="I30" s="240">
        <v>411644</v>
      </c>
      <c r="J30" s="240">
        <v>396109</v>
      </c>
      <c r="K30" s="240">
        <v>14653</v>
      </c>
      <c r="L30" s="240">
        <v>338</v>
      </c>
      <c r="M30" s="240">
        <v>544</v>
      </c>
    </row>
    <row r="31" spans="1:13" ht="12.75">
      <c r="A31" s="239" t="s">
        <v>200</v>
      </c>
      <c r="B31" s="239" t="s">
        <v>197</v>
      </c>
      <c r="C31" s="240">
        <v>813335</v>
      </c>
      <c r="D31" s="240">
        <v>409488</v>
      </c>
      <c r="E31" s="240">
        <v>402412</v>
      </c>
      <c r="F31" s="240">
        <v>6500</v>
      </c>
      <c r="G31" s="240">
        <v>257</v>
      </c>
      <c r="H31" s="240">
        <v>319</v>
      </c>
      <c r="I31" s="240">
        <v>403847</v>
      </c>
      <c r="J31" s="240">
        <v>381939</v>
      </c>
      <c r="K31" s="240">
        <v>20856</v>
      </c>
      <c r="L31" s="240">
        <v>346</v>
      </c>
      <c r="M31" s="240">
        <v>706</v>
      </c>
    </row>
    <row r="32" spans="1:13" ht="12.75">
      <c r="A32" s="239" t="s">
        <v>202</v>
      </c>
      <c r="B32" s="239" t="s">
        <v>199</v>
      </c>
      <c r="C32" s="240">
        <v>791668</v>
      </c>
      <c r="D32" s="240">
        <v>396715</v>
      </c>
      <c r="E32" s="240">
        <v>386609</v>
      </c>
      <c r="F32" s="240">
        <v>9500</v>
      </c>
      <c r="G32" s="240">
        <v>221</v>
      </c>
      <c r="H32" s="240">
        <v>385</v>
      </c>
      <c r="I32" s="240">
        <v>394953</v>
      </c>
      <c r="J32" s="240">
        <v>363672</v>
      </c>
      <c r="K32" s="240">
        <v>29758</v>
      </c>
      <c r="L32" s="240">
        <v>334</v>
      </c>
      <c r="M32" s="240">
        <v>1189</v>
      </c>
    </row>
    <row r="33" spans="1:13" ht="12.75">
      <c r="A33" s="239" t="s">
        <v>204</v>
      </c>
      <c r="B33" s="239" t="s">
        <v>201</v>
      </c>
      <c r="C33" s="240">
        <v>772885</v>
      </c>
      <c r="D33" s="240">
        <v>384925</v>
      </c>
      <c r="E33" s="240">
        <v>368430</v>
      </c>
      <c r="F33" s="240">
        <v>15401</v>
      </c>
      <c r="G33" s="240">
        <v>569</v>
      </c>
      <c r="H33" s="240">
        <v>525</v>
      </c>
      <c r="I33" s="240">
        <v>387960</v>
      </c>
      <c r="J33" s="240">
        <v>344627</v>
      </c>
      <c r="K33" s="240">
        <v>41179</v>
      </c>
      <c r="L33" s="240">
        <v>369</v>
      </c>
      <c r="M33" s="240">
        <v>1785</v>
      </c>
    </row>
    <row r="34" spans="1:13" ht="12.75">
      <c r="A34" s="239" t="s">
        <v>206</v>
      </c>
      <c r="B34" s="239" t="s">
        <v>203</v>
      </c>
      <c r="C34" s="240">
        <v>816866</v>
      </c>
      <c r="D34" s="240">
        <v>406753</v>
      </c>
      <c r="E34" s="240">
        <v>380310</v>
      </c>
      <c r="F34" s="240">
        <v>25240</v>
      </c>
      <c r="G34" s="240">
        <v>216</v>
      </c>
      <c r="H34" s="240">
        <v>987</v>
      </c>
      <c r="I34" s="240">
        <v>410113</v>
      </c>
      <c r="J34" s="240">
        <v>346656</v>
      </c>
      <c r="K34" s="240">
        <v>60217</v>
      </c>
      <c r="L34" s="240">
        <v>405</v>
      </c>
      <c r="M34" s="240">
        <v>2835</v>
      </c>
    </row>
    <row r="35" spans="1:13" ht="12.75">
      <c r="A35" s="239" t="s">
        <v>208</v>
      </c>
      <c r="B35" s="239" t="s">
        <v>205</v>
      </c>
      <c r="C35" s="240">
        <v>819656</v>
      </c>
      <c r="D35" s="240">
        <v>406600</v>
      </c>
      <c r="E35" s="240">
        <v>365721</v>
      </c>
      <c r="F35" s="240">
        <v>39157</v>
      </c>
      <c r="G35" s="240">
        <v>292</v>
      </c>
      <c r="H35" s="240">
        <v>1430</v>
      </c>
      <c r="I35" s="240">
        <v>413056</v>
      </c>
      <c r="J35" s="240">
        <v>327713</v>
      </c>
      <c r="K35" s="240">
        <v>81057</v>
      </c>
      <c r="L35" s="240">
        <v>375</v>
      </c>
      <c r="M35" s="240">
        <v>3911</v>
      </c>
    </row>
    <row r="36" spans="1:13" ht="12.75">
      <c r="A36" s="239" t="s">
        <v>210</v>
      </c>
      <c r="B36" s="239" t="s">
        <v>207</v>
      </c>
      <c r="C36" s="240">
        <v>826808</v>
      </c>
      <c r="D36" s="240">
        <v>408551</v>
      </c>
      <c r="E36" s="240">
        <v>350293</v>
      </c>
      <c r="F36" s="240">
        <v>56036</v>
      </c>
      <c r="G36" s="240">
        <v>197</v>
      </c>
      <c r="H36" s="240">
        <v>2025</v>
      </c>
      <c r="I36" s="240">
        <v>418257</v>
      </c>
      <c r="J36" s="240">
        <v>308229</v>
      </c>
      <c r="K36" s="240">
        <v>104245</v>
      </c>
      <c r="L36" s="240">
        <v>531</v>
      </c>
      <c r="M36" s="240">
        <v>5252</v>
      </c>
    </row>
    <row r="37" spans="1:13" ht="12.75">
      <c r="A37" s="239" t="s">
        <v>212</v>
      </c>
      <c r="B37" s="239" t="s">
        <v>209</v>
      </c>
      <c r="C37" s="240">
        <v>779481</v>
      </c>
      <c r="D37" s="240">
        <v>385526</v>
      </c>
      <c r="E37" s="240">
        <v>311436</v>
      </c>
      <c r="F37" s="240">
        <v>71228</v>
      </c>
      <c r="G37" s="240">
        <v>190</v>
      </c>
      <c r="H37" s="240">
        <v>2672</v>
      </c>
      <c r="I37" s="240">
        <v>393955</v>
      </c>
      <c r="J37" s="240">
        <v>267944</v>
      </c>
      <c r="K37" s="240">
        <v>119057</v>
      </c>
      <c r="L37" s="240">
        <v>483</v>
      </c>
      <c r="M37" s="240">
        <v>6471</v>
      </c>
    </row>
    <row r="38" spans="1:13" ht="12.75">
      <c r="A38" s="239" t="s">
        <v>214</v>
      </c>
      <c r="B38" s="239" t="s">
        <v>211</v>
      </c>
      <c r="C38" s="240">
        <v>764096</v>
      </c>
      <c r="D38" s="240">
        <v>379009</v>
      </c>
      <c r="E38" s="240">
        <v>287366</v>
      </c>
      <c r="F38" s="240">
        <v>87654</v>
      </c>
      <c r="G38" s="240">
        <v>144</v>
      </c>
      <c r="H38" s="240">
        <v>3845</v>
      </c>
      <c r="I38" s="240">
        <v>385087</v>
      </c>
      <c r="J38" s="240">
        <v>242206</v>
      </c>
      <c r="K38" s="240">
        <v>134003</v>
      </c>
      <c r="L38" s="240">
        <v>581</v>
      </c>
      <c r="M38" s="240">
        <v>8297</v>
      </c>
    </row>
    <row r="39" spans="1:13" ht="12.75">
      <c r="A39" s="239" t="s">
        <v>216</v>
      </c>
      <c r="B39" s="239" t="s">
        <v>213</v>
      </c>
      <c r="C39" s="240">
        <v>777504</v>
      </c>
      <c r="D39" s="240">
        <v>386280</v>
      </c>
      <c r="E39" s="240">
        <v>270640</v>
      </c>
      <c r="F39" s="240">
        <v>109982</v>
      </c>
      <c r="G39" s="240">
        <v>331</v>
      </c>
      <c r="H39" s="240">
        <v>5327</v>
      </c>
      <c r="I39" s="240">
        <v>391224</v>
      </c>
      <c r="J39" s="240">
        <v>227163</v>
      </c>
      <c r="K39" s="240">
        <v>152872</v>
      </c>
      <c r="L39" s="240">
        <v>700</v>
      </c>
      <c r="M39" s="240">
        <v>10489</v>
      </c>
    </row>
    <row r="40" spans="1:13" ht="12.75">
      <c r="A40" s="239" t="s">
        <v>218</v>
      </c>
      <c r="B40" s="239" t="s">
        <v>215</v>
      </c>
      <c r="C40" s="240">
        <v>761326</v>
      </c>
      <c r="D40" s="240">
        <v>377582</v>
      </c>
      <c r="E40" s="240">
        <v>242871</v>
      </c>
      <c r="F40" s="240">
        <v>127450</v>
      </c>
      <c r="G40" s="240">
        <v>197</v>
      </c>
      <c r="H40" s="240">
        <v>7064</v>
      </c>
      <c r="I40" s="240">
        <v>383744</v>
      </c>
      <c r="J40" s="240">
        <v>202373</v>
      </c>
      <c r="K40" s="240">
        <v>167583</v>
      </c>
      <c r="L40" s="240">
        <v>857</v>
      </c>
      <c r="M40" s="240">
        <v>12931</v>
      </c>
    </row>
    <row r="41" spans="1:13" ht="12.75">
      <c r="A41" s="239" t="s">
        <v>220</v>
      </c>
      <c r="B41" s="239" t="s">
        <v>217</v>
      </c>
      <c r="C41" s="240">
        <v>787624</v>
      </c>
      <c r="D41" s="240">
        <v>390779</v>
      </c>
      <c r="E41" s="240">
        <v>234093</v>
      </c>
      <c r="F41" s="240">
        <v>147639</v>
      </c>
      <c r="G41" s="240">
        <v>240</v>
      </c>
      <c r="H41" s="240">
        <v>8807</v>
      </c>
      <c r="I41" s="240">
        <v>396845</v>
      </c>
      <c r="J41" s="240">
        <v>195470</v>
      </c>
      <c r="K41" s="240">
        <v>184836</v>
      </c>
      <c r="L41" s="240">
        <v>1002</v>
      </c>
      <c r="M41" s="240">
        <v>15537</v>
      </c>
    </row>
    <row r="42" spans="1:13" ht="12.75">
      <c r="A42" s="239" t="s">
        <v>222</v>
      </c>
      <c r="B42" s="239" t="s">
        <v>219</v>
      </c>
      <c r="C42" s="240">
        <v>836978</v>
      </c>
      <c r="D42" s="240">
        <v>415375</v>
      </c>
      <c r="E42" s="240">
        <v>232897</v>
      </c>
      <c r="F42" s="240">
        <v>170968</v>
      </c>
      <c r="G42" s="240">
        <v>343</v>
      </c>
      <c r="H42" s="240">
        <v>11167</v>
      </c>
      <c r="I42" s="240">
        <v>421603</v>
      </c>
      <c r="J42" s="240">
        <v>194971</v>
      </c>
      <c r="K42" s="240">
        <v>205982</v>
      </c>
      <c r="L42" s="240">
        <v>1269</v>
      </c>
      <c r="M42" s="240">
        <v>19381</v>
      </c>
    </row>
    <row r="43" spans="1:13" ht="12.75">
      <c r="A43" s="239" t="s">
        <v>224</v>
      </c>
      <c r="B43" s="239" t="s">
        <v>221</v>
      </c>
      <c r="C43" s="240">
        <v>889446</v>
      </c>
      <c r="D43" s="240">
        <v>441604</v>
      </c>
      <c r="E43" s="240">
        <v>231579</v>
      </c>
      <c r="F43" s="240">
        <v>195357</v>
      </c>
      <c r="G43" s="240">
        <v>378</v>
      </c>
      <c r="H43" s="240">
        <v>14290</v>
      </c>
      <c r="I43" s="240">
        <v>447842</v>
      </c>
      <c r="J43" s="240">
        <v>195232</v>
      </c>
      <c r="K43" s="240">
        <v>227432</v>
      </c>
      <c r="L43" s="240">
        <v>1524</v>
      </c>
      <c r="M43" s="240">
        <v>23654</v>
      </c>
    </row>
    <row r="44" spans="1:13" ht="12.75">
      <c r="A44" s="239" t="s">
        <v>226</v>
      </c>
      <c r="B44" s="239" t="s">
        <v>223</v>
      </c>
      <c r="C44" s="240">
        <v>915888</v>
      </c>
      <c r="D44" s="240">
        <v>455031</v>
      </c>
      <c r="E44" s="240">
        <v>224903</v>
      </c>
      <c r="F44" s="240">
        <v>212631</v>
      </c>
      <c r="G44" s="240">
        <v>470</v>
      </c>
      <c r="H44" s="240">
        <v>17027</v>
      </c>
      <c r="I44" s="240">
        <v>460857</v>
      </c>
      <c r="J44" s="240">
        <v>189278</v>
      </c>
      <c r="K44" s="240">
        <v>241998</v>
      </c>
      <c r="L44" s="240">
        <v>2048</v>
      </c>
      <c r="M44" s="240">
        <v>27533</v>
      </c>
    </row>
    <row r="45" spans="1:13" ht="12.75">
      <c r="A45" s="239" t="s">
        <v>228</v>
      </c>
      <c r="B45" s="239" t="s">
        <v>225</v>
      </c>
      <c r="C45" s="240">
        <v>915109</v>
      </c>
      <c r="D45" s="240">
        <v>454220</v>
      </c>
      <c r="E45" s="240">
        <v>210978</v>
      </c>
      <c r="F45" s="240">
        <v>223270</v>
      </c>
      <c r="G45" s="240">
        <v>548</v>
      </c>
      <c r="H45" s="240">
        <v>19424</v>
      </c>
      <c r="I45" s="240">
        <v>460889</v>
      </c>
      <c r="J45" s="240">
        <v>178303</v>
      </c>
      <c r="K45" s="240">
        <v>249888</v>
      </c>
      <c r="L45" s="240">
        <v>2109</v>
      </c>
      <c r="M45" s="240">
        <v>30589</v>
      </c>
    </row>
    <row r="46" spans="1:13" ht="12.75">
      <c r="A46" s="239" t="s">
        <v>230</v>
      </c>
      <c r="B46" s="239" t="s">
        <v>227</v>
      </c>
      <c r="C46" s="240">
        <v>898649</v>
      </c>
      <c r="D46" s="240">
        <v>445976</v>
      </c>
      <c r="E46" s="240">
        <v>196297</v>
      </c>
      <c r="F46" s="240">
        <v>227276</v>
      </c>
      <c r="G46" s="240">
        <v>590</v>
      </c>
      <c r="H46" s="240">
        <v>21813</v>
      </c>
      <c r="I46" s="240">
        <v>452673</v>
      </c>
      <c r="J46" s="240">
        <v>165910</v>
      </c>
      <c r="K46" s="240">
        <v>250889</v>
      </c>
      <c r="L46" s="240">
        <v>2515</v>
      </c>
      <c r="M46" s="240">
        <v>33359</v>
      </c>
    </row>
    <row r="47" spans="1:13" ht="12.75">
      <c r="A47" s="239" t="s">
        <v>232</v>
      </c>
      <c r="B47" s="239" t="s">
        <v>229</v>
      </c>
      <c r="C47" s="240">
        <v>891524</v>
      </c>
      <c r="D47" s="240">
        <v>442389</v>
      </c>
      <c r="E47" s="240">
        <v>183812</v>
      </c>
      <c r="F47" s="240">
        <v>233022</v>
      </c>
      <c r="G47" s="240">
        <v>823</v>
      </c>
      <c r="H47" s="240">
        <v>24732</v>
      </c>
      <c r="I47" s="240">
        <v>449135</v>
      </c>
      <c r="J47" s="240">
        <v>154928</v>
      </c>
      <c r="K47" s="240">
        <v>254701</v>
      </c>
      <c r="L47" s="240">
        <v>2905</v>
      </c>
      <c r="M47" s="240">
        <v>36601</v>
      </c>
    </row>
    <row r="48" spans="1:13" ht="12.75">
      <c r="A48" s="239" t="s">
        <v>234</v>
      </c>
      <c r="B48" s="239" t="s">
        <v>231</v>
      </c>
      <c r="C48" s="240">
        <v>887722</v>
      </c>
      <c r="D48" s="240">
        <v>439603</v>
      </c>
      <c r="E48" s="240">
        <v>172920</v>
      </c>
      <c r="F48" s="240">
        <v>238197</v>
      </c>
      <c r="G48" s="240">
        <v>975</v>
      </c>
      <c r="H48" s="240">
        <v>27511</v>
      </c>
      <c r="I48" s="240">
        <v>448119</v>
      </c>
      <c r="J48" s="240">
        <v>146781</v>
      </c>
      <c r="K48" s="240">
        <v>258947</v>
      </c>
      <c r="L48" s="240">
        <v>3092</v>
      </c>
      <c r="M48" s="240">
        <v>39299</v>
      </c>
    </row>
    <row r="49" spans="1:13" ht="12.75">
      <c r="A49" s="239" t="s">
        <v>236</v>
      </c>
      <c r="B49" s="239" t="s">
        <v>233</v>
      </c>
      <c r="C49" s="240">
        <v>887965</v>
      </c>
      <c r="D49" s="240">
        <v>439501</v>
      </c>
      <c r="E49" s="240">
        <v>165668</v>
      </c>
      <c r="F49" s="240">
        <v>243338</v>
      </c>
      <c r="G49" s="240">
        <v>1013</v>
      </c>
      <c r="H49" s="240">
        <v>29482</v>
      </c>
      <c r="I49" s="240">
        <v>448464</v>
      </c>
      <c r="J49" s="240">
        <v>138854</v>
      </c>
      <c r="K49" s="240">
        <v>262185</v>
      </c>
      <c r="L49" s="240">
        <v>3925</v>
      </c>
      <c r="M49" s="240">
        <v>43500</v>
      </c>
    </row>
    <row r="50" spans="1:13" ht="12.75">
      <c r="A50" s="239" t="s">
        <v>238</v>
      </c>
      <c r="B50" s="239" t="s">
        <v>235</v>
      </c>
      <c r="C50" s="240">
        <v>914186</v>
      </c>
      <c r="D50" s="240">
        <v>451540</v>
      </c>
      <c r="E50" s="240">
        <v>157871</v>
      </c>
      <c r="F50" s="240">
        <v>258836</v>
      </c>
      <c r="G50" s="240">
        <v>1305</v>
      </c>
      <c r="H50" s="240">
        <v>33528</v>
      </c>
      <c r="I50" s="240">
        <v>462646</v>
      </c>
      <c r="J50" s="240">
        <v>134504</v>
      </c>
      <c r="K50" s="240">
        <v>274420</v>
      </c>
      <c r="L50" s="240">
        <v>4859</v>
      </c>
      <c r="M50" s="240">
        <v>48863</v>
      </c>
    </row>
    <row r="51" spans="1:13" ht="12.75">
      <c r="A51" s="239" t="s">
        <v>240</v>
      </c>
      <c r="B51" s="239" t="s">
        <v>237</v>
      </c>
      <c r="C51" s="240">
        <v>915879</v>
      </c>
      <c r="D51" s="240">
        <v>452071</v>
      </c>
      <c r="E51" s="240">
        <v>150014</v>
      </c>
      <c r="F51" s="240">
        <v>264189</v>
      </c>
      <c r="G51" s="240">
        <v>1455</v>
      </c>
      <c r="H51" s="240">
        <v>36413</v>
      </c>
      <c r="I51" s="240">
        <v>463808</v>
      </c>
      <c r="J51" s="240">
        <v>127131</v>
      </c>
      <c r="K51" s="240">
        <v>278925</v>
      </c>
      <c r="L51" s="240">
        <v>5630</v>
      </c>
      <c r="M51" s="240">
        <v>52122</v>
      </c>
    </row>
    <row r="52" spans="1:13" ht="12.75">
      <c r="A52" s="239" t="s">
        <v>242</v>
      </c>
      <c r="B52" s="239" t="s">
        <v>239</v>
      </c>
      <c r="C52" s="240">
        <v>927542</v>
      </c>
      <c r="D52" s="240">
        <v>457399</v>
      </c>
      <c r="E52" s="240">
        <v>144749</v>
      </c>
      <c r="F52" s="240">
        <v>271654</v>
      </c>
      <c r="G52" s="240">
        <v>1795</v>
      </c>
      <c r="H52" s="240">
        <v>39201</v>
      </c>
      <c r="I52" s="240">
        <v>470143</v>
      </c>
      <c r="J52" s="240">
        <v>121426</v>
      </c>
      <c r="K52" s="240">
        <v>286265</v>
      </c>
      <c r="L52" s="240">
        <v>6481</v>
      </c>
      <c r="M52" s="240">
        <v>55971</v>
      </c>
    </row>
    <row r="53" spans="1:13" ht="12.75">
      <c r="A53" s="239" t="s">
        <v>244</v>
      </c>
      <c r="B53" s="239" t="s">
        <v>241</v>
      </c>
      <c r="C53" s="240">
        <v>919377</v>
      </c>
      <c r="D53" s="240">
        <v>451933</v>
      </c>
      <c r="E53" s="240">
        <v>135433</v>
      </c>
      <c r="F53" s="240">
        <v>273062</v>
      </c>
      <c r="G53" s="240">
        <v>1896</v>
      </c>
      <c r="H53" s="240">
        <v>41542</v>
      </c>
      <c r="I53" s="240">
        <v>467444</v>
      </c>
      <c r="J53" s="240">
        <v>113881</v>
      </c>
      <c r="K53" s="240">
        <v>287249</v>
      </c>
      <c r="L53" s="240">
        <v>7432</v>
      </c>
      <c r="M53" s="240">
        <v>58882</v>
      </c>
    </row>
    <row r="54" spans="1:13" ht="12.75">
      <c r="A54" s="239" t="s">
        <v>246</v>
      </c>
      <c r="B54" s="239" t="s">
        <v>243</v>
      </c>
      <c r="C54" s="240">
        <v>889771</v>
      </c>
      <c r="D54" s="240">
        <v>437252</v>
      </c>
      <c r="E54" s="240">
        <v>124038</v>
      </c>
      <c r="F54" s="240">
        <v>267602</v>
      </c>
      <c r="G54" s="240">
        <v>2038</v>
      </c>
      <c r="H54" s="240">
        <v>43574</v>
      </c>
      <c r="I54" s="240">
        <v>452519</v>
      </c>
      <c r="J54" s="240">
        <v>102933</v>
      </c>
      <c r="K54" s="240">
        <v>281382</v>
      </c>
      <c r="L54" s="240">
        <v>7953</v>
      </c>
      <c r="M54" s="240">
        <v>60251</v>
      </c>
    </row>
    <row r="55" spans="1:13" ht="12.75">
      <c r="A55" s="239" t="s">
        <v>248</v>
      </c>
      <c r="B55" s="239" t="s">
        <v>245</v>
      </c>
      <c r="C55" s="240">
        <v>894414</v>
      </c>
      <c r="D55" s="240">
        <v>440407</v>
      </c>
      <c r="E55" s="240">
        <v>118169</v>
      </c>
      <c r="F55" s="240">
        <v>273665</v>
      </c>
      <c r="G55" s="240">
        <v>2485</v>
      </c>
      <c r="H55" s="240">
        <v>46088</v>
      </c>
      <c r="I55" s="240">
        <v>454007</v>
      </c>
      <c r="J55" s="240">
        <v>96638</v>
      </c>
      <c r="K55" s="240">
        <v>284962</v>
      </c>
      <c r="L55" s="240">
        <v>9458</v>
      </c>
      <c r="M55" s="240">
        <v>62949</v>
      </c>
    </row>
    <row r="56" spans="1:13" ht="12.75">
      <c r="A56" s="239" t="s">
        <v>250</v>
      </c>
      <c r="B56" s="239" t="s">
        <v>247</v>
      </c>
      <c r="C56" s="240">
        <v>890390</v>
      </c>
      <c r="D56" s="240">
        <v>437747</v>
      </c>
      <c r="E56" s="240">
        <v>110362</v>
      </c>
      <c r="F56" s="240">
        <v>276849</v>
      </c>
      <c r="G56" s="240">
        <v>2798</v>
      </c>
      <c r="H56" s="240">
        <v>47738</v>
      </c>
      <c r="I56" s="240">
        <v>452643</v>
      </c>
      <c r="J56" s="240">
        <v>89412</v>
      </c>
      <c r="K56" s="240">
        <v>286673</v>
      </c>
      <c r="L56" s="240">
        <v>10892</v>
      </c>
      <c r="M56" s="240">
        <v>65666</v>
      </c>
    </row>
    <row r="57" spans="1:13" ht="12.75">
      <c r="A57" s="239" t="s">
        <v>252</v>
      </c>
      <c r="B57" s="239" t="s">
        <v>249</v>
      </c>
      <c r="C57" s="240">
        <v>885677</v>
      </c>
      <c r="D57" s="240">
        <v>433984</v>
      </c>
      <c r="E57" s="240">
        <v>102758</v>
      </c>
      <c r="F57" s="240">
        <v>278729</v>
      </c>
      <c r="G57" s="240">
        <v>3055</v>
      </c>
      <c r="H57" s="240">
        <v>49442</v>
      </c>
      <c r="I57" s="240">
        <v>451693</v>
      </c>
      <c r="J57" s="240">
        <v>83201</v>
      </c>
      <c r="K57" s="240">
        <v>289461</v>
      </c>
      <c r="L57" s="240">
        <v>12492</v>
      </c>
      <c r="M57" s="240">
        <v>66539</v>
      </c>
    </row>
    <row r="58" spans="1:13" ht="12.75">
      <c r="A58" s="239" t="s">
        <v>254</v>
      </c>
      <c r="B58" s="239" t="s">
        <v>251</v>
      </c>
      <c r="C58" s="240">
        <v>867494</v>
      </c>
      <c r="D58" s="240">
        <v>423746</v>
      </c>
      <c r="E58" s="240">
        <v>93410</v>
      </c>
      <c r="F58" s="240">
        <v>277139</v>
      </c>
      <c r="G58" s="240">
        <v>3501</v>
      </c>
      <c r="H58" s="240">
        <v>49696</v>
      </c>
      <c r="I58" s="240">
        <v>443748</v>
      </c>
      <c r="J58" s="240">
        <v>76825</v>
      </c>
      <c r="K58" s="240">
        <v>286328</v>
      </c>
      <c r="L58" s="240">
        <v>13583</v>
      </c>
      <c r="M58" s="240">
        <v>67012</v>
      </c>
    </row>
    <row r="59" spans="1:13" ht="12.75">
      <c r="A59" s="239" t="s">
        <v>256</v>
      </c>
      <c r="B59" s="239" t="s">
        <v>253</v>
      </c>
      <c r="C59" s="240">
        <v>866732</v>
      </c>
      <c r="D59" s="240">
        <v>424469</v>
      </c>
      <c r="E59" s="240">
        <v>86752</v>
      </c>
      <c r="F59" s="240">
        <v>281632</v>
      </c>
      <c r="G59" s="240">
        <v>4065</v>
      </c>
      <c r="H59" s="240">
        <v>52020</v>
      </c>
      <c r="I59" s="240">
        <v>442263</v>
      </c>
      <c r="J59" s="240">
        <v>70476</v>
      </c>
      <c r="K59" s="240">
        <v>288342</v>
      </c>
      <c r="L59" s="240">
        <v>15171</v>
      </c>
      <c r="M59" s="240">
        <v>68274</v>
      </c>
    </row>
    <row r="60" spans="1:13" ht="12.75">
      <c r="A60" s="239" t="s">
        <v>258</v>
      </c>
      <c r="B60" s="239" t="s">
        <v>255</v>
      </c>
      <c r="C60" s="240">
        <v>861536</v>
      </c>
      <c r="D60" s="240">
        <v>420099</v>
      </c>
      <c r="E60" s="240">
        <v>79497</v>
      </c>
      <c r="F60" s="240">
        <v>283735</v>
      </c>
      <c r="G60" s="240">
        <v>4452</v>
      </c>
      <c r="H60" s="240">
        <v>52415</v>
      </c>
      <c r="I60" s="240">
        <v>441437</v>
      </c>
      <c r="J60" s="240">
        <v>64872</v>
      </c>
      <c r="K60" s="240">
        <v>290388</v>
      </c>
      <c r="L60" s="240">
        <v>17354</v>
      </c>
      <c r="M60" s="240">
        <v>68823</v>
      </c>
    </row>
    <row r="61" spans="1:13" ht="12.75">
      <c r="A61" s="239" t="s">
        <v>260</v>
      </c>
      <c r="B61" s="239" t="s">
        <v>257</v>
      </c>
      <c r="C61" s="240">
        <v>852568</v>
      </c>
      <c r="D61" s="240">
        <v>414689</v>
      </c>
      <c r="E61" s="240">
        <v>72510</v>
      </c>
      <c r="F61" s="240">
        <v>284745</v>
      </c>
      <c r="G61" s="240">
        <v>4716</v>
      </c>
      <c r="H61" s="240">
        <v>52718</v>
      </c>
      <c r="I61" s="240">
        <v>437879</v>
      </c>
      <c r="J61" s="240">
        <v>60240</v>
      </c>
      <c r="K61" s="240">
        <v>289400</v>
      </c>
      <c r="L61" s="240">
        <v>19067</v>
      </c>
      <c r="M61" s="240">
        <v>69172</v>
      </c>
    </row>
    <row r="62" spans="1:13" ht="12.75">
      <c r="A62" s="239" t="s">
        <v>262</v>
      </c>
      <c r="B62" s="239" t="s">
        <v>259</v>
      </c>
      <c r="C62" s="240">
        <v>855237</v>
      </c>
      <c r="D62" s="240">
        <v>418145</v>
      </c>
      <c r="E62" s="240">
        <v>68212</v>
      </c>
      <c r="F62" s="240">
        <v>290834</v>
      </c>
      <c r="G62" s="240">
        <v>5372</v>
      </c>
      <c r="H62" s="240">
        <v>53727</v>
      </c>
      <c r="I62" s="240">
        <v>437092</v>
      </c>
      <c r="J62" s="240">
        <v>55713</v>
      </c>
      <c r="K62" s="240">
        <v>291389</v>
      </c>
      <c r="L62" s="240">
        <v>21136</v>
      </c>
      <c r="M62" s="240">
        <v>68854</v>
      </c>
    </row>
    <row r="63" spans="1:13" ht="12.75">
      <c r="A63" s="239" t="s">
        <v>264</v>
      </c>
      <c r="B63" s="239" t="s">
        <v>261</v>
      </c>
      <c r="C63" s="240">
        <v>840976</v>
      </c>
      <c r="D63" s="240">
        <v>410274</v>
      </c>
      <c r="E63" s="240">
        <v>61868</v>
      </c>
      <c r="F63" s="240">
        <v>289849</v>
      </c>
      <c r="G63" s="240">
        <v>6078</v>
      </c>
      <c r="H63" s="240">
        <v>52479</v>
      </c>
      <c r="I63" s="240">
        <v>430702</v>
      </c>
      <c r="J63" s="240">
        <v>52894</v>
      </c>
      <c r="K63" s="240">
        <v>287238</v>
      </c>
      <c r="L63" s="240">
        <v>23177</v>
      </c>
      <c r="M63" s="240">
        <v>67393</v>
      </c>
    </row>
    <row r="64" spans="1:13" ht="12.75">
      <c r="A64" s="239" t="s">
        <v>266</v>
      </c>
      <c r="B64" s="239" t="s">
        <v>263</v>
      </c>
      <c r="C64" s="240">
        <v>855928</v>
      </c>
      <c r="D64" s="240">
        <v>417801</v>
      </c>
      <c r="E64" s="240">
        <v>60210</v>
      </c>
      <c r="F64" s="240">
        <v>298082</v>
      </c>
      <c r="G64" s="240">
        <v>6537</v>
      </c>
      <c r="H64" s="240">
        <v>52972</v>
      </c>
      <c r="I64" s="240">
        <v>438127</v>
      </c>
      <c r="J64" s="240">
        <v>50001</v>
      </c>
      <c r="K64" s="240">
        <v>294425</v>
      </c>
      <c r="L64" s="240">
        <v>25229</v>
      </c>
      <c r="M64" s="240">
        <v>68472</v>
      </c>
    </row>
    <row r="65" spans="1:13" ht="12.75">
      <c r="A65" s="239" t="s">
        <v>268</v>
      </c>
      <c r="B65" s="239" t="s">
        <v>265</v>
      </c>
      <c r="C65" s="240">
        <v>836528</v>
      </c>
      <c r="D65" s="240">
        <v>409349</v>
      </c>
      <c r="E65" s="240">
        <v>54580</v>
      </c>
      <c r="F65" s="240">
        <v>296963</v>
      </c>
      <c r="G65" s="240">
        <v>6999</v>
      </c>
      <c r="H65" s="240">
        <v>50807</v>
      </c>
      <c r="I65" s="240">
        <v>427179</v>
      </c>
      <c r="J65" s="240">
        <v>46618</v>
      </c>
      <c r="K65" s="240">
        <v>286912</v>
      </c>
      <c r="L65" s="240">
        <v>27581</v>
      </c>
      <c r="M65" s="240">
        <v>66068</v>
      </c>
    </row>
    <row r="66" spans="1:13" ht="12.75">
      <c r="A66" s="239" t="s">
        <v>270</v>
      </c>
      <c r="B66" s="239" t="s">
        <v>267</v>
      </c>
      <c r="C66" s="240">
        <v>870992</v>
      </c>
      <c r="D66" s="240">
        <v>426815</v>
      </c>
      <c r="E66" s="240">
        <v>52716</v>
      </c>
      <c r="F66" s="240">
        <v>314412</v>
      </c>
      <c r="G66" s="240">
        <v>7961</v>
      </c>
      <c r="H66" s="240">
        <v>51726</v>
      </c>
      <c r="I66" s="240">
        <v>444177</v>
      </c>
      <c r="J66" s="240">
        <v>45321</v>
      </c>
      <c r="K66" s="240">
        <v>299504</v>
      </c>
      <c r="L66" s="240">
        <v>31552</v>
      </c>
      <c r="M66" s="240">
        <v>67800</v>
      </c>
    </row>
    <row r="67" spans="1:13" ht="12.75">
      <c r="A67" s="239" t="s">
        <v>272</v>
      </c>
      <c r="B67" s="239" t="s">
        <v>269</v>
      </c>
      <c r="C67" s="240">
        <v>858972</v>
      </c>
      <c r="D67" s="240">
        <v>421137</v>
      </c>
      <c r="E67" s="240">
        <v>48540</v>
      </c>
      <c r="F67" s="240">
        <v>313193</v>
      </c>
      <c r="G67" s="240">
        <v>8762</v>
      </c>
      <c r="H67" s="240">
        <v>50642</v>
      </c>
      <c r="I67" s="240">
        <v>437835</v>
      </c>
      <c r="J67" s="240">
        <v>43053</v>
      </c>
      <c r="K67" s="240">
        <v>294934</v>
      </c>
      <c r="L67" s="240">
        <v>34015</v>
      </c>
      <c r="M67" s="240">
        <v>65833</v>
      </c>
    </row>
    <row r="68" spans="1:13" ht="12.75">
      <c r="A68" s="239" t="s">
        <v>274</v>
      </c>
      <c r="B68" s="239" t="s">
        <v>271</v>
      </c>
      <c r="C68" s="240">
        <v>857899</v>
      </c>
      <c r="D68" s="240">
        <v>421274</v>
      </c>
      <c r="E68" s="240">
        <v>45939</v>
      </c>
      <c r="F68" s="240">
        <v>317038</v>
      </c>
      <c r="G68" s="240">
        <v>9271</v>
      </c>
      <c r="H68" s="240">
        <v>49026</v>
      </c>
      <c r="I68" s="240">
        <v>436625</v>
      </c>
      <c r="J68" s="240">
        <v>40601</v>
      </c>
      <c r="K68" s="240">
        <v>294658</v>
      </c>
      <c r="L68" s="240">
        <v>37169</v>
      </c>
      <c r="M68" s="240">
        <v>64197</v>
      </c>
    </row>
    <row r="69" spans="1:13" ht="12.75">
      <c r="A69" s="239" t="s">
        <v>276</v>
      </c>
      <c r="B69" s="239" t="s">
        <v>273</v>
      </c>
      <c r="C69" s="240">
        <v>842882</v>
      </c>
      <c r="D69" s="240">
        <v>412694</v>
      </c>
      <c r="E69" s="240">
        <v>42452</v>
      </c>
      <c r="F69" s="240">
        <v>313080</v>
      </c>
      <c r="G69" s="240">
        <v>10254</v>
      </c>
      <c r="H69" s="240">
        <v>46908</v>
      </c>
      <c r="I69" s="240">
        <v>430188</v>
      </c>
      <c r="J69" s="240">
        <v>37918</v>
      </c>
      <c r="K69" s="240">
        <v>289702</v>
      </c>
      <c r="L69" s="240">
        <v>40847</v>
      </c>
      <c r="M69" s="240">
        <v>61721</v>
      </c>
    </row>
    <row r="70" spans="1:13" ht="12.75">
      <c r="A70" s="239" t="s">
        <v>278</v>
      </c>
      <c r="B70" s="239" t="s">
        <v>275</v>
      </c>
      <c r="C70" s="240">
        <v>799509</v>
      </c>
      <c r="D70" s="240">
        <v>390634</v>
      </c>
      <c r="E70" s="240">
        <v>38076</v>
      </c>
      <c r="F70" s="240">
        <v>298956</v>
      </c>
      <c r="G70" s="240">
        <v>10648</v>
      </c>
      <c r="H70" s="240">
        <v>42954</v>
      </c>
      <c r="I70" s="240">
        <v>408875</v>
      </c>
      <c r="J70" s="240">
        <v>34227</v>
      </c>
      <c r="K70" s="240">
        <v>274558</v>
      </c>
      <c r="L70" s="240">
        <v>43782</v>
      </c>
      <c r="M70" s="240">
        <v>56308</v>
      </c>
    </row>
    <row r="71" spans="1:13" ht="12.75">
      <c r="A71" s="239" t="s">
        <v>280</v>
      </c>
      <c r="B71" s="239" t="s">
        <v>277</v>
      </c>
      <c r="C71" s="240">
        <v>606311</v>
      </c>
      <c r="D71" s="240">
        <v>295560</v>
      </c>
      <c r="E71" s="240">
        <v>27330</v>
      </c>
      <c r="F71" s="240">
        <v>227392</v>
      </c>
      <c r="G71" s="240">
        <v>8586</v>
      </c>
      <c r="H71" s="240">
        <v>32252</v>
      </c>
      <c r="I71" s="240">
        <v>310751</v>
      </c>
      <c r="J71" s="240">
        <v>24787</v>
      </c>
      <c r="K71" s="240">
        <v>207724</v>
      </c>
      <c r="L71" s="240">
        <v>37184</v>
      </c>
      <c r="M71" s="240">
        <v>41056</v>
      </c>
    </row>
    <row r="72" spans="1:13" ht="12.75">
      <c r="A72" s="239" t="s">
        <v>282</v>
      </c>
      <c r="B72" s="239" t="s">
        <v>279</v>
      </c>
      <c r="C72" s="240">
        <v>594286</v>
      </c>
      <c r="D72" s="240">
        <v>287742</v>
      </c>
      <c r="E72" s="240">
        <v>25133</v>
      </c>
      <c r="F72" s="240">
        <v>223830</v>
      </c>
      <c r="G72" s="240">
        <v>9336</v>
      </c>
      <c r="H72" s="240">
        <v>29443</v>
      </c>
      <c r="I72" s="240">
        <v>306544</v>
      </c>
      <c r="J72" s="240">
        <v>23945</v>
      </c>
      <c r="K72" s="240">
        <v>203380</v>
      </c>
      <c r="L72" s="240">
        <v>40114</v>
      </c>
      <c r="M72" s="240">
        <v>39105</v>
      </c>
    </row>
    <row r="73" spans="1:13" ht="12.75">
      <c r="A73" s="239" t="s">
        <v>284</v>
      </c>
      <c r="B73" s="239" t="s">
        <v>281</v>
      </c>
      <c r="C73" s="240">
        <v>578202</v>
      </c>
      <c r="D73" s="240">
        <v>280179</v>
      </c>
      <c r="E73" s="240">
        <v>24574</v>
      </c>
      <c r="F73" s="240">
        <v>218315</v>
      </c>
      <c r="G73" s="240">
        <v>9862</v>
      </c>
      <c r="H73" s="240">
        <v>27428</v>
      </c>
      <c r="I73" s="240">
        <v>298023</v>
      </c>
      <c r="J73" s="240">
        <v>22965</v>
      </c>
      <c r="K73" s="240">
        <v>195344</v>
      </c>
      <c r="L73" s="240">
        <v>43669</v>
      </c>
      <c r="M73" s="240">
        <v>36045</v>
      </c>
    </row>
    <row r="74" spans="1:13" ht="12.75">
      <c r="A74" s="239" t="s">
        <v>286</v>
      </c>
      <c r="B74" s="239" t="s">
        <v>283</v>
      </c>
      <c r="C74" s="240">
        <v>541388</v>
      </c>
      <c r="D74" s="240">
        <v>261985</v>
      </c>
      <c r="E74" s="240">
        <v>22252</v>
      </c>
      <c r="F74" s="240">
        <v>205641</v>
      </c>
      <c r="G74" s="240">
        <v>10072</v>
      </c>
      <c r="H74" s="240">
        <v>24020</v>
      </c>
      <c r="I74" s="240">
        <v>279403</v>
      </c>
      <c r="J74" s="240">
        <v>21033</v>
      </c>
      <c r="K74" s="240">
        <v>181756</v>
      </c>
      <c r="L74" s="240">
        <v>43887</v>
      </c>
      <c r="M74" s="240">
        <v>32727</v>
      </c>
    </row>
    <row r="75" spans="1:13" ht="12.75">
      <c r="A75" s="239" t="s">
        <v>288</v>
      </c>
      <c r="B75" s="239" t="s">
        <v>285</v>
      </c>
      <c r="C75" s="240">
        <v>482144</v>
      </c>
      <c r="D75" s="240">
        <v>230716</v>
      </c>
      <c r="E75" s="240">
        <v>19618</v>
      </c>
      <c r="F75" s="240">
        <v>181112</v>
      </c>
      <c r="G75" s="240">
        <v>9611</v>
      </c>
      <c r="H75" s="240">
        <v>20375</v>
      </c>
      <c r="I75" s="240">
        <v>251428</v>
      </c>
      <c r="J75" s="240">
        <v>18333</v>
      </c>
      <c r="K75" s="240">
        <v>162095</v>
      </c>
      <c r="L75" s="240">
        <v>43665</v>
      </c>
      <c r="M75" s="240">
        <v>27335</v>
      </c>
    </row>
    <row r="76" spans="1:13" ht="12.75">
      <c r="A76" s="239" t="s">
        <v>290</v>
      </c>
      <c r="B76" s="239" t="s">
        <v>287</v>
      </c>
      <c r="C76" s="240">
        <v>502698</v>
      </c>
      <c r="D76" s="240">
        <v>237902</v>
      </c>
      <c r="E76" s="240">
        <v>20152</v>
      </c>
      <c r="F76" s="240">
        <v>187210</v>
      </c>
      <c r="G76" s="240">
        <v>10772</v>
      </c>
      <c r="H76" s="240">
        <v>19768</v>
      </c>
      <c r="I76" s="240">
        <v>264796</v>
      </c>
      <c r="J76" s="240">
        <v>19485</v>
      </c>
      <c r="K76" s="240">
        <v>167355</v>
      </c>
      <c r="L76" s="240">
        <v>50865</v>
      </c>
      <c r="M76" s="240">
        <v>27091</v>
      </c>
    </row>
    <row r="77" spans="1:13" ht="12.75">
      <c r="A77" s="239" t="s">
        <v>292</v>
      </c>
      <c r="B77" s="239" t="s">
        <v>289</v>
      </c>
      <c r="C77" s="240">
        <v>529623</v>
      </c>
      <c r="D77" s="240">
        <v>248102</v>
      </c>
      <c r="E77" s="240">
        <v>20911</v>
      </c>
      <c r="F77" s="240">
        <v>195314</v>
      </c>
      <c r="G77" s="240">
        <v>12436</v>
      </c>
      <c r="H77" s="240">
        <v>19441</v>
      </c>
      <c r="I77" s="240">
        <v>281521</v>
      </c>
      <c r="J77" s="240">
        <v>19802</v>
      </c>
      <c r="K77" s="240">
        <v>176199</v>
      </c>
      <c r="L77" s="240">
        <v>58921</v>
      </c>
      <c r="M77" s="240">
        <v>26599</v>
      </c>
    </row>
    <row r="78" spans="1:13" ht="12.75">
      <c r="A78" s="239" t="s">
        <v>294</v>
      </c>
      <c r="B78" s="239" t="s">
        <v>291</v>
      </c>
      <c r="C78" s="240">
        <v>519222</v>
      </c>
      <c r="D78" s="240">
        <v>240493</v>
      </c>
      <c r="E78" s="240">
        <v>20769</v>
      </c>
      <c r="F78" s="240">
        <v>189245</v>
      </c>
      <c r="G78" s="240">
        <v>12992</v>
      </c>
      <c r="H78" s="240">
        <v>17487</v>
      </c>
      <c r="I78" s="240">
        <v>278729</v>
      </c>
      <c r="J78" s="240">
        <v>19799</v>
      </c>
      <c r="K78" s="240">
        <v>170385</v>
      </c>
      <c r="L78" s="240">
        <v>64332</v>
      </c>
      <c r="M78" s="240">
        <v>24213</v>
      </c>
    </row>
    <row r="79" spans="1:13" ht="12.75">
      <c r="A79" s="239" t="s">
        <v>296</v>
      </c>
      <c r="B79" s="239" t="s">
        <v>293</v>
      </c>
      <c r="C79" s="240">
        <v>512966</v>
      </c>
      <c r="D79" s="240">
        <v>236208</v>
      </c>
      <c r="E79" s="240">
        <v>20361</v>
      </c>
      <c r="F79" s="240">
        <v>185497</v>
      </c>
      <c r="G79" s="240">
        <v>14178</v>
      </c>
      <c r="H79" s="240">
        <v>16172</v>
      </c>
      <c r="I79" s="240">
        <v>276758</v>
      </c>
      <c r="J79" s="240">
        <v>19406</v>
      </c>
      <c r="K79" s="240">
        <v>165362</v>
      </c>
      <c r="L79" s="240">
        <v>69391</v>
      </c>
      <c r="M79" s="240">
        <v>22599</v>
      </c>
    </row>
    <row r="80" spans="1:13" ht="12.75">
      <c r="A80" s="239" t="s">
        <v>298</v>
      </c>
      <c r="B80" s="239" t="s">
        <v>295</v>
      </c>
      <c r="C80" s="240">
        <v>516234</v>
      </c>
      <c r="D80" s="240">
        <v>234988</v>
      </c>
      <c r="E80" s="240">
        <v>20330</v>
      </c>
      <c r="F80" s="240">
        <v>184486</v>
      </c>
      <c r="G80" s="240">
        <v>15861</v>
      </c>
      <c r="H80" s="240">
        <v>14311</v>
      </c>
      <c r="I80" s="240">
        <v>281246</v>
      </c>
      <c r="J80" s="240">
        <v>19393</v>
      </c>
      <c r="K80" s="240">
        <v>162671</v>
      </c>
      <c r="L80" s="240">
        <v>78141</v>
      </c>
      <c r="M80" s="240">
        <v>21041</v>
      </c>
    </row>
    <row r="81" spans="1:13" ht="12.75">
      <c r="A81" s="239" t="s">
        <v>300</v>
      </c>
      <c r="B81" s="239" t="s">
        <v>297</v>
      </c>
      <c r="C81" s="240">
        <v>506067</v>
      </c>
      <c r="D81" s="240">
        <v>226282</v>
      </c>
      <c r="E81" s="240">
        <v>19031</v>
      </c>
      <c r="F81" s="240">
        <v>177749</v>
      </c>
      <c r="G81" s="240">
        <v>16676</v>
      </c>
      <c r="H81" s="240">
        <v>12826</v>
      </c>
      <c r="I81" s="240">
        <v>279785</v>
      </c>
      <c r="J81" s="240">
        <v>19614</v>
      </c>
      <c r="K81" s="240">
        <v>156664</v>
      </c>
      <c r="L81" s="240">
        <v>84156</v>
      </c>
      <c r="M81" s="240">
        <v>19351</v>
      </c>
    </row>
    <row r="82" spans="1:13" ht="12.75">
      <c r="A82" s="239" t="s">
        <v>302</v>
      </c>
      <c r="B82" s="239" t="s">
        <v>299</v>
      </c>
      <c r="C82" s="240">
        <v>511824</v>
      </c>
      <c r="D82" s="240">
        <v>226297</v>
      </c>
      <c r="E82" s="240">
        <v>19284</v>
      </c>
      <c r="F82" s="240">
        <v>176754</v>
      </c>
      <c r="G82" s="240">
        <v>18241</v>
      </c>
      <c r="H82" s="240">
        <v>12018</v>
      </c>
      <c r="I82" s="240">
        <v>285527</v>
      </c>
      <c r="J82" s="240">
        <v>20236</v>
      </c>
      <c r="K82" s="240">
        <v>153939</v>
      </c>
      <c r="L82" s="240">
        <v>92904</v>
      </c>
      <c r="M82" s="240">
        <v>18448</v>
      </c>
    </row>
    <row r="83" spans="1:13" ht="12.75">
      <c r="A83" s="239" t="s">
        <v>304</v>
      </c>
      <c r="B83" s="239" t="s">
        <v>301</v>
      </c>
      <c r="C83" s="240">
        <v>494822</v>
      </c>
      <c r="D83" s="240">
        <v>215887</v>
      </c>
      <c r="E83" s="240">
        <v>17727</v>
      </c>
      <c r="F83" s="240">
        <v>168337</v>
      </c>
      <c r="G83" s="240">
        <v>18860</v>
      </c>
      <c r="H83" s="240">
        <v>10963</v>
      </c>
      <c r="I83" s="240">
        <v>278935</v>
      </c>
      <c r="J83" s="240">
        <v>19884</v>
      </c>
      <c r="K83" s="240">
        <v>144004</v>
      </c>
      <c r="L83" s="240">
        <v>97993</v>
      </c>
      <c r="M83" s="240">
        <v>17054</v>
      </c>
    </row>
    <row r="84" spans="1:13" ht="12.75">
      <c r="A84" s="239" t="s">
        <v>306</v>
      </c>
      <c r="B84" s="239" t="s">
        <v>303</v>
      </c>
      <c r="C84" s="240">
        <v>505422</v>
      </c>
      <c r="D84" s="240">
        <v>217297</v>
      </c>
      <c r="E84" s="240">
        <v>18359</v>
      </c>
      <c r="F84" s="240">
        <v>168473</v>
      </c>
      <c r="G84" s="240">
        <v>20424</v>
      </c>
      <c r="H84" s="240">
        <v>10041</v>
      </c>
      <c r="I84" s="240">
        <v>288125</v>
      </c>
      <c r="J84" s="240">
        <v>20997</v>
      </c>
      <c r="K84" s="240">
        <v>141218</v>
      </c>
      <c r="L84" s="240">
        <v>109248</v>
      </c>
      <c r="M84" s="240">
        <v>16662</v>
      </c>
    </row>
    <row r="85" spans="1:13" ht="12.75">
      <c r="A85" s="239" t="s">
        <v>308</v>
      </c>
      <c r="B85" s="239" t="s">
        <v>305</v>
      </c>
      <c r="C85" s="240">
        <v>487245</v>
      </c>
      <c r="D85" s="240">
        <v>205928</v>
      </c>
      <c r="E85" s="240">
        <v>17324</v>
      </c>
      <c r="F85" s="240">
        <v>158270</v>
      </c>
      <c r="G85" s="240">
        <v>21543</v>
      </c>
      <c r="H85" s="240">
        <v>8791</v>
      </c>
      <c r="I85" s="240">
        <v>281317</v>
      </c>
      <c r="J85" s="240">
        <v>20183</v>
      </c>
      <c r="K85" s="240">
        <v>132124</v>
      </c>
      <c r="L85" s="240">
        <v>113772</v>
      </c>
      <c r="M85" s="240">
        <v>15238</v>
      </c>
    </row>
    <row r="86" spans="1:13" ht="12.75">
      <c r="A86" s="239" t="s">
        <v>310</v>
      </c>
      <c r="B86" s="239" t="s">
        <v>307</v>
      </c>
      <c r="C86" s="240">
        <v>483004</v>
      </c>
      <c r="D86" s="240">
        <v>200649</v>
      </c>
      <c r="E86" s="240">
        <v>16494</v>
      </c>
      <c r="F86" s="240">
        <v>153191</v>
      </c>
      <c r="G86" s="240">
        <v>22887</v>
      </c>
      <c r="H86" s="240">
        <v>8077</v>
      </c>
      <c r="I86" s="240">
        <v>282355</v>
      </c>
      <c r="J86" s="240">
        <v>21078</v>
      </c>
      <c r="K86" s="240">
        <v>124631</v>
      </c>
      <c r="L86" s="240">
        <v>122296</v>
      </c>
      <c r="M86" s="240">
        <v>14350</v>
      </c>
    </row>
    <row r="87" spans="1:13" ht="12.75">
      <c r="A87" s="239" t="s">
        <v>312</v>
      </c>
      <c r="B87" s="239" t="s">
        <v>309</v>
      </c>
      <c r="C87" s="240">
        <v>445872</v>
      </c>
      <c r="D87" s="240">
        <v>182649</v>
      </c>
      <c r="E87" s="240">
        <v>14744</v>
      </c>
      <c r="F87" s="240">
        <v>138582</v>
      </c>
      <c r="G87" s="240">
        <v>22736</v>
      </c>
      <c r="H87" s="240">
        <v>6587</v>
      </c>
      <c r="I87" s="240">
        <v>263223</v>
      </c>
      <c r="J87" s="240">
        <v>20017</v>
      </c>
      <c r="K87" s="240">
        <v>109358</v>
      </c>
      <c r="L87" s="240">
        <v>121378</v>
      </c>
      <c r="M87" s="240">
        <v>12470</v>
      </c>
    </row>
    <row r="88" spans="1:13" ht="12.75">
      <c r="A88" s="239" t="s">
        <v>314</v>
      </c>
      <c r="B88" s="239" t="s">
        <v>311</v>
      </c>
      <c r="C88" s="240">
        <v>431795</v>
      </c>
      <c r="D88" s="240">
        <v>172528</v>
      </c>
      <c r="E88" s="240">
        <v>13985</v>
      </c>
      <c r="F88" s="240">
        <v>128800</v>
      </c>
      <c r="G88" s="240">
        <v>23912</v>
      </c>
      <c r="H88" s="240">
        <v>5831</v>
      </c>
      <c r="I88" s="240">
        <v>259267</v>
      </c>
      <c r="J88" s="240">
        <v>20010</v>
      </c>
      <c r="K88" s="240">
        <v>100033</v>
      </c>
      <c r="L88" s="240">
        <v>127592</v>
      </c>
      <c r="M88" s="240">
        <v>11632</v>
      </c>
    </row>
    <row r="89" spans="1:13" ht="12.75">
      <c r="A89" s="239" t="s">
        <v>316</v>
      </c>
      <c r="B89" s="239" t="s">
        <v>313</v>
      </c>
      <c r="C89" s="240">
        <v>408355</v>
      </c>
      <c r="D89" s="240">
        <v>159726</v>
      </c>
      <c r="E89" s="240">
        <v>12430</v>
      </c>
      <c r="F89" s="240">
        <v>117965</v>
      </c>
      <c r="G89" s="240">
        <v>24061</v>
      </c>
      <c r="H89" s="240">
        <v>5270</v>
      </c>
      <c r="I89" s="240">
        <v>248629</v>
      </c>
      <c r="J89" s="240">
        <v>19149</v>
      </c>
      <c r="K89" s="240">
        <v>89557</v>
      </c>
      <c r="L89" s="240">
        <v>129028</v>
      </c>
      <c r="M89" s="240">
        <v>10895</v>
      </c>
    </row>
    <row r="90" spans="1:13" ht="12.75">
      <c r="A90" s="239" t="s">
        <v>318</v>
      </c>
      <c r="B90" s="239" t="s">
        <v>315</v>
      </c>
      <c r="C90" s="240">
        <v>391685</v>
      </c>
      <c r="D90" s="240">
        <v>149952</v>
      </c>
      <c r="E90" s="240">
        <v>11329</v>
      </c>
      <c r="F90" s="240">
        <v>109046</v>
      </c>
      <c r="G90" s="240">
        <v>25235</v>
      </c>
      <c r="H90" s="240">
        <v>4342</v>
      </c>
      <c r="I90" s="240">
        <v>241733</v>
      </c>
      <c r="J90" s="240">
        <v>18857</v>
      </c>
      <c r="K90" s="240">
        <v>78687</v>
      </c>
      <c r="L90" s="240">
        <v>134494</v>
      </c>
      <c r="M90" s="240">
        <v>9695</v>
      </c>
    </row>
    <row r="91" spans="1:13" ht="12.75">
      <c r="A91" s="239" t="s">
        <v>320</v>
      </c>
      <c r="B91" s="239" t="s">
        <v>317</v>
      </c>
      <c r="C91" s="240">
        <v>371203</v>
      </c>
      <c r="D91" s="240">
        <v>138832</v>
      </c>
      <c r="E91" s="240">
        <v>10321</v>
      </c>
      <c r="F91" s="240">
        <v>99146</v>
      </c>
      <c r="G91" s="240">
        <v>25676</v>
      </c>
      <c r="H91" s="240">
        <v>3689</v>
      </c>
      <c r="I91" s="240">
        <v>232371</v>
      </c>
      <c r="J91" s="240">
        <v>18645</v>
      </c>
      <c r="K91" s="240">
        <v>68924</v>
      </c>
      <c r="L91" s="240">
        <v>135812</v>
      </c>
      <c r="M91" s="240">
        <v>8990</v>
      </c>
    </row>
    <row r="92" spans="1:13" ht="12.75">
      <c r="A92" s="239" t="s">
        <v>322</v>
      </c>
      <c r="B92" s="239" t="s">
        <v>319</v>
      </c>
      <c r="C92" s="240">
        <v>341244</v>
      </c>
      <c r="D92" s="240">
        <v>123467</v>
      </c>
      <c r="E92" s="240">
        <v>8735</v>
      </c>
      <c r="F92" s="240">
        <v>86976</v>
      </c>
      <c r="G92" s="240">
        <v>24738</v>
      </c>
      <c r="H92" s="240">
        <v>3018</v>
      </c>
      <c r="I92" s="240">
        <v>217777</v>
      </c>
      <c r="J92" s="240">
        <v>17647</v>
      </c>
      <c r="K92" s="240">
        <v>59267</v>
      </c>
      <c r="L92" s="240">
        <v>133121</v>
      </c>
      <c r="M92" s="240">
        <v>7742</v>
      </c>
    </row>
    <row r="93" spans="1:13" ht="12.75">
      <c r="A93" s="239" t="s">
        <v>324</v>
      </c>
      <c r="B93" s="239" t="s">
        <v>321</v>
      </c>
      <c r="C93" s="240">
        <v>320431</v>
      </c>
      <c r="D93" s="240">
        <v>113386</v>
      </c>
      <c r="E93" s="240">
        <v>7874</v>
      </c>
      <c r="F93" s="240">
        <v>78233</v>
      </c>
      <c r="G93" s="240">
        <v>24681</v>
      </c>
      <c r="H93" s="240">
        <v>2598</v>
      </c>
      <c r="I93" s="240">
        <v>207045</v>
      </c>
      <c r="J93" s="240">
        <v>16636</v>
      </c>
      <c r="K93" s="240">
        <v>50048</v>
      </c>
      <c r="L93" s="240">
        <v>132820</v>
      </c>
      <c r="M93" s="240">
        <v>7541</v>
      </c>
    </row>
    <row r="94" spans="1:13" ht="12.75">
      <c r="A94" s="239" t="s">
        <v>326</v>
      </c>
      <c r="B94" s="239" t="s">
        <v>323</v>
      </c>
      <c r="C94" s="240">
        <v>298459</v>
      </c>
      <c r="D94" s="240">
        <v>102887</v>
      </c>
      <c r="E94" s="240">
        <v>7000</v>
      </c>
      <c r="F94" s="240">
        <v>69663</v>
      </c>
      <c r="G94" s="240">
        <v>24116</v>
      </c>
      <c r="H94" s="240">
        <v>2108</v>
      </c>
      <c r="I94" s="240">
        <v>195572</v>
      </c>
      <c r="J94" s="240">
        <v>15906</v>
      </c>
      <c r="K94" s="240">
        <v>42570</v>
      </c>
      <c r="L94" s="240">
        <v>130402</v>
      </c>
      <c r="M94" s="240">
        <v>6694</v>
      </c>
    </row>
    <row r="95" spans="1:13" ht="12.75">
      <c r="A95" s="239" t="s">
        <v>328</v>
      </c>
      <c r="B95" s="239" t="s">
        <v>325</v>
      </c>
      <c r="C95" s="240">
        <v>280915</v>
      </c>
      <c r="D95" s="240">
        <v>94176</v>
      </c>
      <c r="E95" s="240">
        <v>6105</v>
      </c>
      <c r="F95" s="240">
        <v>61685</v>
      </c>
      <c r="G95" s="240">
        <v>24297</v>
      </c>
      <c r="H95" s="240">
        <v>2089</v>
      </c>
      <c r="I95" s="240">
        <v>186739</v>
      </c>
      <c r="J95" s="240">
        <v>15133</v>
      </c>
      <c r="K95" s="240">
        <v>35676</v>
      </c>
      <c r="L95" s="240">
        <v>129640</v>
      </c>
      <c r="M95" s="240">
        <v>6290</v>
      </c>
    </row>
    <row r="96" spans="1:13" ht="12.75">
      <c r="A96" s="239" t="s">
        <v>330</v>
      </c>
      <c r="B96" s="239" t="s">
        <v>327</v>
      </c>
      <c r="C96" s="240">
        <v>257092</v>
      </c>
      <c r="D96" s="240">
        <v>84322</v>
      </c>
      <c r="E96" s="240">
        <v>5377</v>
      </c>
      <c r="F96" s="240">
        <v>53911</v>
      </c>
      <c r="G96" s="240">
        <v>23474</v>
      </c>
      <c r="H96" s="240">
        <v>1560</v>
      </c>
      <c r="I96" s="240">
        <v>172770</v>
      </c>
      <c r="J96" s="240">
        <v>14627</v>
      </c>
      <c r="K96" s="240">
        <v>28823</v>
      </c>
      <c r="L96" s="240">
        <v>123683</v>
      </c>
      <c r="M96" s="240">
        <v>5637</v>
      </c>
    </row>
    <row r="97" spans="1:13" ht="12.75">
      <c r="A97" s="239" t="s">
        <v>332</v>
      </c>
      <c r="B97" s="239" t="s">
        <v>329</v>
      </c>
      <c r="C97" s="240">
        <v>137660</v>
      </c>
      <c r="D97" s="240">
        <v>42997</v>
      </c>
      <c r="E97" s="240">
        <v>2730</v>
      </c>
      <c r="F97" s="240">
        <v>26665</v>
      </c>
      <c r="G97" s="240">
        <v>12819</v>
      </c>
      <c r="H97" s="240">
        <v>783</v>
      </c>
      <c r="I97" s="240">
        <v>94663</v>
      </c>
      <c r="J97" s="240">
        <v>7991</v>
      </c>
      <c r="K97" s="240">
        <v>13711</v>
      </c>
      <c r="L97" s="240">
        <v>69882</v>
      </c>
      <c r="M97" s="240">
        <v>3079</v>
      </c>
    </row>
    <row r="98" spans="1:13" ht="12.75">
      <c r="A98" s="239" t="s">
        <v>336</v>
      </c>
      <c r="B98" s="239" t="s">
        <v>331</v>
      </c>
      <c r="C98" s="240">
        <v>106538</v>
      </c>
      <c r="D98" s="240">
        <v>31486</v>
      </c>
      <c r="E98" s="240">
        <v>1957</v>
      </c>
      <c r="F98" s="240">
        <v>18650</v>
      </c>
      <c r="G98" s="240">
        <v>10333</v>
      </c>
      <c r="H98" s="240">
        <v>546</v>
      </c>
      <c r="I98" s="240">
        <v>75052</v>
      </c>
      <c r="J98" s="240">
        <v>6428</v>
      </c>
      <c r="K98" s="240">
        <v>9278</v>
      </c>
      <c r="L98" s="240">
        <v>56913</v>
      </c>
      <c r="M98" s="240">
        <v>2433</v>
      </c>
    </row>
    <row r="99" spans="1:13" ht="12.75">
      <c r="A99" s="239" t="s">
        <v>338</v>
      </c>
      <c r="B99" s="239" t="s">
        <v>333</v>
      </c>
      <c r="C99" s="240">
        <v>83131</v>
      </c>
      <c r="D99" s="240">
        <v>23414</v>
      </c>
      <c r="E99" s="240">
        <v>1494</v>
      </c>
      <c r="F99" s="240">
        <v>13449</v>
      </c>
      <c r="G99" s="240">
        <v>8113</v>
      </c>
      <c r="H99" s="240">
        <v>358</v>
      </c>
      <c r="I99" s="240">
        <v>59717</v>
      </c>
      <c r="J99" s="240">
        <v>5316</v>
      </c>
      <c r="K99" s="240">
        <v>5986</v>
      </c>
      <c r="L99" s="240">
        <v>46506</v>
      </c>
      <c r="M99" s="240">
        <v>1909</v>
      </c>
    </row>
    <row r="100" spans="1:13" ht="12.75">
      <c r="A100" s="239" t="s">
        <v>382</v>
      </c>
      <c r="B100" s="239" t="s">
        <v>335</v>
      </c>
      <c r="C100" s="240">
        <v>456721</v>
      </c>
      <c r="D100" s="240">
        <v>104811</v>
      </c>
      <c r="E100" s="240">
        <v>7069</v>
      </c>
      <c r="F100" s="240">
        <v>46596</v>
      </c>
      <c r="G100" s="240">
        <v>49669</v>
      </c>
      <c r="H100" s="240">
        <v>1477</v>
      </c>
      <c r="I100" s="240">
        <v>351910</v>
      </c>
      <c r="J100" s="240">
        <v>31276</v>
      </c>
      <c r="K100" s="240">
        <v>17394</v>
      </c>
      <c r="L100" s="240">
        <v>293245</v>
      </c>
      <c r="M100" s="240">
        <v>9995</v>
      </c>
    </row>
    <row r="101" spans="1:13" ht="12.75">
      <c r="A101" s="239" t="s">
        <v>340</v>
      </c>
      <c r="B101" s="239" t="s">
        <v>337</v>
      </c>
      <c r="C101" s="240">
        <v>66210</v>
      </c>
      <c r="D101" s="240">
        <v>18159</v>
      </c>
      <c r="E101" s="240" t="s">
        <v>63</v>
      </c>
      <c r="F101" s="240" t="s">
        <v>63</v>
      </c>
      <c r="G101" s="240" t="s">
        <v>63</v>
      </c>
      <c r="H101" s="240" t="s">
        <v>63</v>
      </c>
      <c r="I101" s="240">
        <v>48051</v>
      </c>
      <c r="J101" s="240" t="s">
        <v>63</v>
      </c>
      <c r="K101" s="240" t="s">
        <v>63</v>
      </c>
      <c r="L101" s="240" t="s">
        <v>63</v>
      </c>
      <c r="M101" s="240" t="s">
        <v>63</v>
      </c>
    </row>
    <row r="102" spans="1:13" ht="12.75">
      <c r="A102" s="239" t="s">
        <v>342</v>
      </c>
      <c r="B102" s="239" t="s">
        <v>339</v>
      </c>
      <c r="C102" s="240">
        <v>67095</v>
      </c>
      <c r="D102" s="240">
        <v>17133</v>
      </c>
      <c r="E102" s="240" t="s">
        <v>63</v>
      </c>
      <c r="F102" s="240" t="s">
        <v>63</v>
      </c>
      <c r="G102" s="240" t="s">
        <v>63</v>
      </c>
      <c r="H102" s="240" t="s">
        <v>63</v>
      </c>
      <c r="I102" s="240">
        <v>49962</v>
      </c>
      <c r="J102" s="240" t="s">
        <v>63</v>
      </c>
      <c r="K102" s="240" t="s">
        <v>63</v>
      </c>
      <c r="L102" s="240" t="s">
        <v>63</v>
      </c>
      <c r="M102" s="240" t="s">
        <v>63</v>
      </c>
    </row>
    <row r="103" spans="1:13" ht="12.75">
      <c r="A103" s="239" t="s">
        <v>344</v>
      </c>
      <c r="B103" s="239" t="s">
        <v>341</v>
      </c>
      <c r="C103" s="240">
        <v>84487</v>
      </c>
      <c r="D103" s="240">
        <v>20524</v>
      </c>
      <c r="E103" s="240" t="s">
        <v>63</v>
      </c>
      <c r="F103" s="240" t="s">
        <v>63</v>
      </c>
      <c r="G103" s="240" t="s">
        <v>63</v>
      </c>
      <c r="H103" s="240" t="s">
        <v>63</v>
      </c>
      <c r="I103" s="240">
        <v>63963</v>
      </c>
      <c r="J103" s="240" t="s">
        <v>63</v>
      </c>
      <c r="K103" s="240" t="s">
        <v>63</v>
      </c>
      <c r="L103" s="240" t="s">
        <v>63</v>
      </c>
      <c r="M103" s="240" t="s">
        <v>63</v>
      </c>
    </row>
    <row r="104" spans="1:13" ht="12.75">
      <c r="A104" s="239" t="s">
        <v>346</v>
      </c>
      <c r="B104" s="239" t="s">
        <v>343</v>
      </c>
      <c r="C104" s="240">
        <v>67118</v>
      </c>
      <c r="D104" s="240">
        <v>15647</v>
      </c>
      <c r="E104" s="240" t="s">
        <v>63</v>
      </c>
      <c r="F104" s="240" t="s">
        <v>63</v>
      </c>
      <c r="G104" s="240" t="s">
        <v>63</v>
      </c>
      <c r="H104" s="240" t="s">
        <v>63</v>
      </c>
      <c r="I104" s="240">
        <v>51471</v>
      </c>
      <c r="J104" s="240" t="s">
        <v>63</v>
      </c>
      <c r="K104" s="240" t="s">
        <v>63</v>
      </c>
      <c r="L104" s="240" t="s">
        <v>63</v>
      </c>
      <c r="M104" s="240" t="s">
        <v>63</v>
      </c>
    </row>
    <row r="105" spans="1:13" ht="12.75">
      <c r="A105" s="239" t="s">
        <v>348</v>
      </c>
      <c r="B105" s="239" t="s">
        <v>345</v>
      </c>
      <c r="C105" s="240">
        <v>51994</v>
      </c>
      <c r="D105" s="240">
        <v>11281</v>
      </c>
      <c r="E105" s="240" t="s">
        <v>63</v>
      </c>
      <c r="F105" s="240" t="s">
        <v>63</v>
      </c>
      <c r="G105" s="240" t="s">
        <v>63</v>
      </c>
      <c r="H105" s="240" t="s">
        <v>63</v>
      </c>
      <c r="I105" s="240">
        <v>40713</v>
      </c>
      <c r="J105" s="240" t="s">
        <v>63</v>
      </c>
      <c r="K105" s="240" t="s">
        <v>63</v>
      </c>
      <c r="L105" s="240" t="s">
        <v>63</v>
      </c>
      <c r="M105" s="240" t="s">
        <v>63</v>
      </c>
    </row>
    <row r="106" spans="1:13" ht="12.75">
      <c r="A106" s="239" t="s">
        <v>350</v>
      </c>
      <c r="B106" s="239" t="s">
        <v>347</v>
      </c>
      <c r="C106" s="240">
        <v>36820</v>
      </c>
      <c r="D106" s="240">
        <v>7484</v>
      </c>
      <c r="E106" s="240" t="s">
        <v>63</v>
      </c>
      <c r="F106" s="240" t="s">
        <v>63</v>
      </c>
      <c r="G106" s="240" t="s">
        <v>63</v>
      </c>
      <c r="H106" s="240" t="s">
        <v>63</v>
      </c>
      <c r="I106" s="240">
        <v>29336</v>
      </c>
      <c r="J106" s="240" t="s">
        <v>63</v>
      </c>
      <c r="K106" s="240" t="s">
        <v>63</v>
      </c>
      <c r="L106" s="240" t="s">
        <v>63</v>
      </c>
      <c r="M106" s="240" t="s">
        <v>63</v>
      </c>
    </row>
    <row r="107" spans="1:13" ht="12.75">
      <c r="A107" s="239" t="s">
        <v>352</v>
      </c>
      <c r="B107" s="239" t="s">
        <v>349</v>
      </c>
      <c r="C107" s="240">
        <v>28140</v>
      </c>
      <c r="D107" s="240">
        <v>5338</v>
      </c>
      <c r="E107" s="240" t="s">
        <v>63</v>
      </c>
      <c r="F107" s="240" t="s">
        <v>63</v>
      </c>
      <c r="G107" s="240" t="s">
        <v>63</v>
      </c>
      <c r="H107" s="240" t="s">
        <v>63</v>
      </c>
      <c r="I107" s="240">
        <v>22802</v>
      </c>
      <c r="J107" s="240" t="s">
        <v>63</v>
      </c>
      <c r="K107" s="240" t="s">
        <v>63</v>
      </c>
      <c r="L107" s="240" t="s">
        <v>63</v>
      </c>
      <c r="M107" s="240" t="s">
        <v>63</v>
      </c>
    </row>
    <row r="108" spans="1:13" ht="12.75">
      <c r="A108" s="239" t="s">
        <v>354</v>
      </c>
      <c r="B108" s="239" t="s">
        <v>351</v>
      </c>
      <c r="C108" s="240">
        <v>19065</v>
      </c>
      <c r="D108" s="240">
        <v>3366</v>
      </c>
      <c r="E108" s="240" t="s">
        <v>63</v>
      </c>
      <c r="F108" s="240" t="s">
        <v>63</v>
      </c>
      <c r="G108" s="240" t="s">
        <v>63</v>
      </c>
      <c r="H108" s="240" t="s">
        <v>63</v>
      </c>
      <c r="I108" s="240">
        <v>15699</v>
      </c>
      <c r="J108" s="240" t="s">
        <v>63</v>
      </c>
      <c r="K108" s="240" t="s">
        <v>63</v>
      </c>
      <c r="L108" s="240" t="s">
        <v>63</v>
      </c>
      <c r="M108" s="240" t="s">
        <v>63</v>
      </c>
    </row>
    <row r="109" spans="1:13" ht="12.75">
      <c r="A109" s="239" t="s">
        <v>356</v>
      </c>
      <c r="B109" s="239" t="s">
        <v>353</v>
      </c>
      <c r="C109" s="240">
        <v>13163</v>
      </c>
      <c r="D109" s="240">
        <v>2178</v>
      </c>
      <c r="E109" s="240" t="s">
        <v>63</v>
      </c>
      <c r="F109" s="240" t="s">
        <v>63</v>
      </c>
      <c r="G109" s="240" t="s">
        <v>63</v>
      </c>
      <c r="H109" s="240" t="s">
        <v>63</v>
      </c>
      <c r="I109" s="240">
        <v>10985</v>
      </c>
      <c r="J109" s="240" t="s">
        <v>63</v>
      </c>
      <c r="K109" s="240" t="s">
        <v>63</v>
      </c>
      <c r="L109" s="240" t="s">
        <v>63</v>
      </c>
      <c r="M109" s="240" t="s">
        <v>63</v>
      </c>
    </row>
    <row r="110" spans="1:13" ht="12.75">
      <c r="A110" s="239" t="s">
        <v>358</v>
      </c>
      <c r="B110" s="239" t="s">
        <v>355</v>
      </c>
      <c r="C110" s="240">
        <v>8203</v>
      </c>
      <c r="D110" s="240">
        <v>1258</v>
      </c>
      <c r="E110" s="240" t="s">
        <v>63</v>
      </c>
      <c r="F110" s="240" t="s">
        <v>63</v>
      </c>
      <c r="G110" s="240" t="s">
        <v>63</v>
      </c>
      <c r="H110" s="240" t="s">
        <v>63</v>
      </c>
      <c r="I110" s="240">
        <v>6945</v>
      </c>
      <c r="J110" s="240" t="s">
        <v>63</v>
      </c>
      <c r="K110" s="240" t="s">
        <v>63</v>
      </c>
      <c r="L110" s="240" t="s">
        <v>63</v>
      </c>
      <c r="M110" s="240" t="s">
        <v>63</v>
      </c>
    </row>
    <row r="111" spans="1:13" ht="12.75">
      <c r="A111" s="239" t="s">
        <v>360</v>
      </c>
      <c r="B111" s="239" t="s">
        <v>357</v>
      </c>
      <c r="C111" s="240">
        <v>5832</v>
      </c>
      <c r="D111" s="240">
        <v>1070</v>
      </c>
      <c r="E111" s="240" t="s">
        <v>63</v>
      </c>
      <c r="F111" s="240" t="s">
        <v>63</v>
      </c>
      <c r="G111" s="240" t="s">
        <v>63</v>
      </c>
      <c r="H111" s="240" t="s">
        <v>63</v>
      </c>
      <c r="I111" s="240">
        <v>4762</v>
      </c>
      <c r="J111" s="240" t="s">
        <v>63</v>
      </c>
      <c r="K111" s="240" t="s">
        <v>63</v>
      </c>
      <c r="L111" s="240" t="s">
        <v>63</v>
      </c>
      <c r="M111" s="240" t="s">
        <v>63</v>
      </c>
    </row>
    <row r="112" spans="1:13" ht="12.75">
      <c r="A112" s="239" t="s">
        <v>362</v>
      </c>
      <c r="B112" s="239" t="s">
        <v>359</v>
      </c>
      <c r="C112" s="240">
        <v>3351</v>
      </c>
      <c r="D112" s="240">
        <v>522</v>
      </c>
      <c r="E112" s="240" t="s">
        <v>63</v>
      </c>
      <c r="F112" s="240" t="s">
        <v>63</v>
      </c>
      <c r="G112" s="240" t="s">
        <v>63</v>
      </c>
      <c r="H112" s="240" t="s">
        <v>63</v>
      </c>
      <c r="I112" s="240">
        <v>2829</v>
      </c>
      <c r="J112" s="240" t="s">
        <v>63</v>
      </c>
      <c r="K112" s="240" t="s">
        <v>63</v>
      </c>
      <c r="L112" s="240" t="s">
        <v>63</v>
      </c>
      <c r="M112" s="240" t="s">
        <v>63</v>
      </c>
    </row>
    <row r="113" spans="1:13" ht="12.75">
      <c r="A113" s="239" t="s">
        <v>364</v>
      </c>
      <c r="B113" s="239" t="s">
        <v>361</v>
      </c>
      <c r="C113" s="240">
        <v>2004</v>
      </c>
      <c r="D113" s="240">
        <v>277</v>
      </c>
      <c r="E113" s="240" t="s">
        <v>63</v>
      </c>
      <c r="F113" s="240" t="s">
        <v>63</v>
      </c>
      <c r="G113" s="240" t="s">
        <v>63</v>
      </c>
      <c r="H113" s="240" t="s">
        <v>63</v>
      </c>
      <c r="I113" s="240">
        <v>1727</v>
      </c>
      <c r="J113" s="240" t="s">
        <v>63</v>
      </c>
      <c r="K113" s="240" t="s">
        <v>63</v>
      </c>
      <c r="L113" s="240" t="s">
        <v>63</v>
      </c>
      <c r="M113" s="240" t="s">
        <v>63</v>
      </c>
    </row>
    <row r="114" spans="1:13" ht="12.75">
      <c r="A114" s="239" t="s">
        <v>379</v>
      </c>
      <c r="B114" s="239" t="s">
        <v>363</v>
      </c>
      <c r="C114" s="240">
        <v>1332</v>
      </c>
      <c r="D114" s="240">
        <v>177</v>
      </c>
      <c r="E114" s="240" t="s">
        <v>63</v>
      </c>
      <c r="F114" s="240" t="s">
        <v>63</v>
      </c>
      <c r="G114" s="240" t="s">
        <v>63</v>
      </c>
      <c r="H114" s="240" t="s">
        <v>63</v>
      </c>
      <c r="I114" s="240">
        <v>1155</v>
      </c>
      <c r="J114" s="240" t="s">
        <v>63</v>
      </c>
      <c r="K114" s="240" t="s">
        <v>63</v>
      </c>
      <c r="L114" s="240" t="s">
        <v>63</v>
      </c>
      <c r="M114" s="240" t="s">
        <v>63</v>
      </c>
    </row>
    <row r="115" spans="1:13" ht="12.75">
      <c r="A115" s="239" t="s">
        <v>383</v>
      </c>
      <c r="B115" s="239" t="s">
        <v>365</v>
      </c>
      <c r="C115" s="240">
        <v>780</v>
      </c>
      <c r="D115" s="240">
        <v>109</v>
      </c>
      <c r="E115" s="240" t="s">
        <v>63</v>
      </c>
      <c r="F115" s="240" t="s">
        <v>63</v>
      </c>
      <c r="G115" s="240" t="s">
        <v>63</v>
      </c>
      <c r="H115" s="240" t="s">
        <v>63</v>
      </c>
      <c r="I115" s="240">
        <v>671</v>
      </c>
      <c r="J115" s="240" t="s">
        <v>63</v>
      </c>
      <c r="K115" s="240" t="s">
        <v>63</v>
      </c>
      <c r="L115" s="240" t="s">
        <v>63</v>
      </c>
      <c r="M115" s="240" t="s">
        <v>63</v>
      </c>
    </row>
    <row r="116" spans="1:13" ht="12.75">
      <c r="A116" s="239" t="s">
        <v>384</v>
      </c>
      <c r="B116" s="239" t="s">
        <v>367</v>
      </c>
      <c r="C116" s="240">
        <v>1127</v>
      </c>
      <c r="D116" s="240">
        <v>288</v>
      </c>
      <c r="E116" s="240" t="s">
        <v>63</v>
      </c>
      <c r="F116" s="240" t="s">
        <v>63</v>
      </c>
      <c r="G116" s="240" t="s">
        <v>63</v>
      </c>
      <c r="H116" s="240" t="s">
        <v>63</v>
      </c>
      <c r="I116" s="240">
        <v>839</v>
      </c>
      <c r="J116" s="240" t="s">
        <v>63</v>
      </c>
      <c r="K116" s="240" t="s">
        <v>63</v>
      </c>
      <c r="L116" s="240" t="s">
        <v>63</v>
      </c>
      <c r="M116" s="240" t="s">
        <v>63</v>
      </c>
    </row>
    <row r="117" spans="3:13" ht="12.75"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</row>
    <row r="118" spans="1:13" ht="12.75">
      <c r="A118" s="303" t="s">
        <v>41</v>
      </c>
      <c r="B118" s="303"/>
      <c r="C118" s="240">
        <v>63600690</v>
      </c>
      <c r="D118" s="240">
        <v>30781754</v>
      </c>
      <c r="E118" s="240">
        <v>16070780</v>
      </c>
      <c r="F118" s="240">
        <v>12521686</v>
      </c>
      <c r="G118" s="240">
        <v>670449</v>
      </c>
      <c r="H118" s="240">
        <v>1518839</v>
      </c>
      <c r="I118" s="240">
        <v>32818936</v>
      </c>
      <c r="J118" s="240">
        <v>14834828</v>
      </c>
      <c r="K118" s="240">
        <v>12467505</v>
      </c>
      <c r="L118" s="240">
        <v>3356569</v>
      </c>
      <c r="M118" s="240">
        <v>2160034</v>
      </c>
    </row>
    <row r="119" spans="1:13" ht="12.75">
      <c r="A119" s="241"/>
      <c r="B119" s="241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</row>
    <row r="120" spans="1:13" ht="12.75">
      <c r="A120" s="303" t="s">
        <v>368</v>
      </c>
      <c r="B120" s="303"/>
      <c r="C120" s="240">
        <v>15924796</v>
      </c>
      <c r="D120" s="240">
        <v>8148868</v>
      </c>
      <c r="E120" s="240">
        <v>8145224</v>
      </c>
      <c r="F120" s="240">
        <v>2725</v>
      </c>
      <c r="G120" s="240">
        <v>508</v>
      </c>
      <c r="H120" s="240">
        <v>411</v>
      </c>
      <c r="I120" s="240">
        <v>7775928</v>
      </c>
      <c r="J120" s="240">
        <v>7760007</v>
      </c>
      <c r="K120" s="240">
        <v>13889</v>
      </c>
      <c r="L120" s="240">
        <v>947</v>
      </c>
      <c r="M120" s="240">
        <v>1085</v>
      </c>
    </row>
    <row r="121" spans="1:13" ht="12.75">
      <c r="A121" s="303" t="s">
        <v>31</v>
      </c>
      <c r="B121" s="303"/>
      <c r="C121" s="240">
        <v>34173826</v>
      </c>
      <c r="D121" s="240">
        <v>16871404</v>
      </c>
      <c r="E121" s="240">
        <v>7446681</v>
      </c>
      <c r="F121" s="240">
        <v>8169822</v>
      </c>
      <c r="G121" s="240">
        <v>103096</v>
      </c>
      <c r="H121" s="240">
        <v>1151805</v>
      </c>
      <c r="I121" s="240">
        <v>17302422</v>
      </c>
      <c r="J121" s="240">
        <v>6482016</v>
      </c>
      <c r="K121" s="240">
        <v>8824895</v>
      </c>
      <c r="L121" s="240">
        <v>396786</v>
      </c>
      <c r="M121" s="240">
        <v>1598725</v>
      </c>
    </row>
    <row r="122" spans="1:13" ht="12.75">
      <c r="A122" s="303" t="s">
        <v>369</v>
      </c>
      <c r="B122" s="303"/>
      <c r="C122" s="240">
        <v>13502068</v>
      </c>
      <c r="D122" s="240">
        <v>5761482</v>
      </c>
      <c r="E122" s="240">
        <v>478875</v>
      </c>
      <c r="F122" s="240">
        <v>4349139</v>
      </c>
      <c r="G122" s="240">
        <v>566845</v>
      </c>
      <c r="H122" s="240">
        <v>366623</v>
      </c>
      <c r="I122" s="240">
        <v>7740586</v>
      </c>
      <c r="J122" s="240">
        <v>592805</v>
      </c>
      <c r="K122" s="240">
        <v>3628721</v>
      </c>
      <c r="L122" s="240">
        <v>2958836</v>
      </c>
      <c r="M122" s="240">
        <v>560224</v>
      </c>
    </row>
    <row r="123" spans="1:13" ht="12.75">
      <c r="A123" s="241"/>
      <c r="B123" s="241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</row>
    <row r="124" spans="1:13" ht="12.75">
      <c r="A124" s="303" t="s">
        <v>370</v>
      </c>
      <c r="B124" s="303"/>
      <c r="C124" s="240">
        <v>11778201</v>
      </c>
      <c r="D124" s="240">
        <v>6029706</v>
      </c>
      <c r="E124" s="240">
        <v>6029706</v>
      </c>
      <c r="F124" s="240">
        <v>0</v>
      </c>
      <c r="G124" s="240">
        <v>0</v>
      </c>
      <c r="H124" s="240">
        <v>0</v>
      </c>
      <c r="I124" s="240">
        <v>5748495</v>
      </c>
      <c r="J124" s="240">
        <v>5748393</v>
      </c>
      <c r="K124" s="240">
        <v>79</v>
      </c>
      <c r="L124" s="240">
        <v>15</v>
      </c>
      <c r="M124" s="240">
        <v>8</v>
      </c>
    </row>
    <row r="125" spans="1:13" ht="12.75">
      <c r="A125" s="303" t="s">
        <v>371</v>
      </c>
      <c r="B125" s="303"/>
      <c r="C125" s="240">
        <v>25382196</v>
      </c>
      <c r="D125" s="240">
        <v>12657936</v>
      </c>
      <c r="E125" s="240">
        <v>8464224</v>
      </c>
      <c r="F125" s="240">
        <v>3782602</v>
      </c>
      <c r="G125" s="240">
        <v>17298</v>
      </c>
      <c r="H125" s="240">
        <v>393812</v>
      </c>
      <c r="I125" s="240">
        <v>12724260</v>
      </c>
      <c r="J125" s="240">
        <v>7579847</v>
      </c>
      <c r="K125" s="240">
        <v>4484389</v>
      </c>
      <c r="L125" s="240">
        <v>58995</v>
      </c>
      <c r="M125" s="240">
        <v>601029</v>
      </c>
    </row>
    <row r="126" spans="1:13" ht="12.75">
      <c r="A126" s="303" t="s">
        <v>372</v>
      </c>
      <c r="B126" s="303"/>
      <c r="C126" s="240">
        <v>21138943</v>
      </c>
      <c r="D126" s="240">
        <v>10162902</v>
      </c>
      <c r="E126" s="240">
        <v>1431882</v>
      </c>
      <c r="F126" s="240">
        <v>7378256</v>
      </c>
      <c r="G126" s="240">
        <v>284861</v>
      </c>
      <c r="H126" s="240">
        <v>1067903</v>
      </c>
      <c r="I126" s="240">
        <v>10976041</v>
      </c>
      <c r="J126" s="240">
        <v>1237689</v>
      </c>
      <c r="K126" s="240">
        <v>7016970</v>
      </c>
      <c r="L126" s="240">
        <v>1296975</v>
      </c>
      <c r="M126" s="240">
        <v>1424407</v>
      </c>
    </row>
    <row r="127" spans="1:13" ht="12.75">
      <c r="A127" s="303" t="s">
        <v>373</v>
      </c>
      <c r="B127" s="303"/>
      <c r="C127" s="240">
        <v>5301350</v>
      </c>
      <c r="D127" s="240">
        <v>1931210</v>
      </c>
      <c r="E127" s="240">
        <v>144968</v>
      </c>
      <c r="F127" s="240">
        <v>1360828</v>
      </c>
      <c r="G127" s="240">
        <v>368290</v>
      </c>
      <c r="H127" s="240">
        <v>57124</v>
      </c>
      <c r="I127" s="240">
        <v>3370140</v>
      </c>
      <c r="J127" s="240">
        <v>268899</v>
      </c>
      <c r="K127" s="240">
        <v>966067</v>
      </c>
      <c r="L127" s="240">
        <v>2000584</v>
      </c>
      <c r="M127" s="240">
        <v>134590</v>
      </c>
    </row>
    <row r="128" spans="1:13" ht="12.75">
      <c r="A128" s="241"/>
      <c r="B128" s="241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</row>
    <row r="129" spans="1:13" ht="12.75">
      <c r="A129" s="303" t="s">
        <v>43</v>
      </c>
      <c r="B129" s="303"/>
      <c r="C129" s="240">
        <v>37293522</v>
      </c>
      <c r="D129" s="240">
        <v>18387504</v>
      </c>
      <c r="E129" s="240">
        <v>7584046</v>
      </c>
      <c r="F129" s="240">
        <v>9343956</v>
      </c>
      <c r="G129" s="240">
        <v>151600</v>
      </c>
      <c r="H129" s="240">
        <v>1307902</v>
      </c>
      <c r="I129" s="240">
        <v>18906018</v>
      </c>
      <c r="J129" s="240">
        <v>6608973</v>
      </c>
      <c r="K129" s="240">
        <v>9887657</v>
      </c>
      <c r="L129" s="240">
        <v>605422</v>
      </c>
      <c r="M129" s="240">
        <v>1803966</v>
      </c>
    </row>
    <row r="130" spans="1:13" ht="12.75">
      <c r="A130" s="303" t="s">
        <v>33</v>
      </c>
      <c r="B130" s="303"/>
      <c r="C130" s="240">
        <v>10382372</v>
      </c>
      <c r="D130" s="240">
        <v>4245382</v>
      </c>
      <c r="E130" s="240">
        <v>341510</v>
      </c>
      <c r="F130" s="240">
        <v>3175005</v>
      </c>
      <c r="G130" s="240">
        <v>518341</v>
      </c>
      <c r="H130" s="240">
        <v>210526</v>
      </c>
      <c r="I130" s="240">
        <v>6136990</v>
      </c>
      <c r="J130" s="240">
        <v>465848</v>
      </c>
      <c r="K130" s="240">
        <v>2565959</v>
      </c>
      <c r="L130" s="240">
        <v>2750200</v>
      </c>
      <c r="M130" s="240">
        <v>354983</v>
      </c>
    </row>
    <row r="131" spans="1:13" ht="12.75">
      <c r="A131" s="242"/>
      <c r="B131" s="242"/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  <c r="M131" s="243"/>
    </row>
    <row r="132" spans="1:13" ht="12.75">
      <c r="A132" s="236"/>
      <c r="B132" s="236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</row>
    <row r="133" spans="1:10" ht="12.75">
      <c r="A133" s="340" t="s">
        <v>374</v>
      </c>
      <c r="B133" s="341"/>
      <c r="C133" s="341"/>
      <c r="D133" s="341"/>
      <c r="E133" s="341"/>
      <c r="F133" s="341"/>
      <c r="G133" s="341"/>
      <c r="H133" s="341"/>
      <c r="I133" s="341"/>
      <c r="J133" s="341"/>
    </row>
    <row r="134" ht="12.75">
      <c r="A134" s="210" t="s">
        <v>375</v>
      </c>
    </row>
    <row r="135" ht="12.75">
      <c r="A135" s="211" t="s">
        <v>376</v>
      </c>
    </row>
  </sheetData>
  <mergeCells count="11">
    <mergeCell ref="A133:J133"/>
    <mergeCell ref="A129:B129"/>
    <mergeCell ref="A130:B130"/>
    <mergeCell ref="A118:B118"/>
    <mergeCell ref="A120:B120"/>
    <mergeCell ref="A121:B121"/>
    <mergeCell ref="A127:B127"/>
    <mergeCell ref="A122:B122"/>
    <mergeCell ref="A124:B124"/>
    <mergeCell ref="A125:B125"/>
    <mergeCell ref="A126:B12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2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6"/>
  <sheetViews>
    <sheetView zoomScaleSheetLayoutView="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14.8515625" style="239" customWidth="1"/>
    <col min="2" max="2" width="11.140625" style="239" bestFit="1" customWidth="1"/>
    <col min="3" max="6" width="10.7109375" style="212" bestFit="1" customWidth="1"/>
    <col min="7" max="7" width="8.140625" style="212" bestFit="1" customWidth="1"/>
    <col min="8" max="8" width="9.7109375" style="212" bestFit="1" customWidth="1"/>
    <col min="9" max="11" width="10.7109375" style="212" bestFit="1" customWidth="1"/>
    <col min="12" max="13" width="9.7109375" style="212" bestFit="1" customWidth="1"/>
    <col min="14" max="16384" width="14.8515625" style="212" customWidth="1"/>
  </cols>
  <sheetData>
    <row r="1" spans="1:13" ht="15" customHeight="1">
      <c r="A1" s="210" t="s">
        <v>385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3" spans="1:13" ht="12.75">
      <c r="A3" s="213"/>
      <c r="B3" s="214"/>
      <c r="C3" s="215"/>
      <c r="D3" s="216"/>
      <c r="E3" s="216"/>
      <c r="F3" s="216"/>
      <c r="G3" s="216"/>
      <c r="H3" s="217"/>
      <c r="I3" s="218"/>
      <c r="J3" s="216"/>
      <c r="K3" s="216"/>
      <c r="L3" s="216"/>
      <c r="M3" s="217"/>
    </row>
    <row r="4" spans="1:13" ht="12.75">
      <c r="A4" s="219" t="s">
        <v>0</v>
      </c>
      <c r="B4" s="220" t="s">
        <v>158</v>
      </c>
      <c r="C4" s="221" t="s">
        <v>159</v>
      </c>
      <c r="D4" s="222" t="s">
        <v>160</v>
      </c>
      <c r="E4" s="222"/>
      <c r="F4" s="222"/>
      <c r="G4" s="222"/>
      <c r="H4" s="223"/>
      <c r="I4" s="224" t="s">
        <v>161</v>
      </c>
      <c r="J4" s="222"/>
      <c r="K4" s="222"/>
      <c r="L4" s="222"/>
      <c r="M4" s="223"/>
    </row>
    <row r="5" spans="1:13" ht="12.75">
      <c r="A5" s="219" t="s">
        <v>162</v>
      </c>
      <c r="B5" s="220" t="s">
        <v>163</v>
      </c>
      <c r="C5" s="221" t="s">
        <v>38</v>
      </c>
      <c r="D5" s="225"/>
      <c r="E5" s="225"/>
      <c r="F5" s="225"/>
      <c r="G5" s="225"/>
      <c r="H5" s="226"/>
      <c r="I5" s="227"/>
      <c r="J5" s="225"/>
      <c r="K5" s="225"/>
      <c r="L5" s="225"/>
      <c r="M5" s="226"/>
    </row>
    <row r="6" spans="1:13" ht="12.75">
      <c r="A6" s="219" t="s">
        <v>164</v>
      </c>
      <c r="B6" s="220" t="s">
        <v>165</v>
      </c>
      <c r="C6" s="228"/>
      <c r="D6" s="229"/>
      <c r="E6" s="230"/>
      <c r="F6" s="229"/>
      <c r="G6" s="230"/>
      <c r="H6" s="231"/>
      <c r="I6" s="229"/>
      <c r="J6" s="230"/>
      <c r="K6" s="229"/>
      <c r="L6" s="230"/>
      <c r="M6" s="231"/>
    </row>
    <row r="7" spans="1:13" ht="12.75">
      <c r="A7" s="219"/>
      <c r="B7" s="220" t="s">
        <v>166</v>
      </c>
      <c r="C7" s="228"/>
      <c r="D7" s="229" t="s">
        <v>121</v>
      </c>
      <c r="E7" s="221" t="s">
        <v>53</v>
      </c>
      <c r="F7" s="229" t="s">
        <v>167</v>
      </c>
      <c r="G7" s="221" t="s">
        <v>54</v>
      </c>
      <c r="H7" s="231" t="s">
        <v>55</v>
      </c>
      <c r="I7" s="229" t="s">
        <v>121</v>
      </c>
      <c r="J7" s="221" t="s">
        <v>53</v>
      </c>
      <c r="K7" s="229" t="s">
        <v>168</v>
      </c>
      <c r="L7" s="221" t="s">
        <v>56</v>
      </c>
      <c r="M7" s="231" t="s">
        <v>57</v>
      </c>
    </row>
    <row r="8" spans="1:13" ht="12.75">
      <c r="A8" s="232"/>
      <c r="B8" s="233"/>
      <c r="C8" s="234"/>
      <c r="D8" s="225"/>
      <c r="E8" s="235"/>
      <c r="F8" s="225"/>
      <c r="G8" s="235"/>
      <c r="H8" s="226"/>
      <c r="I8" s="225"/>
      <c r="J8" s="235"/>
      <c r="K8" s="225"/>
      <c r="L8" s="235"/>
      <c r="M8" s="226"/>
    </row>
    <row r="9" spans="1:13" ht="12.75">
      <c r="A9" s="236"/>
      <c r="B9" s="236"/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</row>
    <row r="10" spans="1:13" ht="12.75">
      <c r="A10" s="239" t="s">
        <v>73</v>
      </c>
      <c r="B10" s="239" t="s">
        <v>169</v>
      </c>
      <c r="C10" s="240">
        <v>781499</v>
      </c>
      <c r="D10" s="240">
        <v>399100</v>
      </c>
      <c r="E10" s="240">
        <v>399100</v>
      </c>
      <c r="F10" s="240">
        <v>0</v>
      </c>
      <c r="G10" s="240">
        <v>0</v>
      </c>
      <c r="H10" s="240">
        <v>0</v>
      </c>
      <c r="I10" s="240">
        <v>382399</v>
      </c>
      <c r="J10" s="240">
        <v>382399</v>
      </c>
      <c r="K10" s="240">
        <v>0</v>
      </c>
      <c r="L10" s="240">
        <v>0</v>
      </c>
      <c r="M10" s="240">
        <v>0</v>
      </c>
    </row>
    <row r="11" spans="1:13" ht="12.75">
      <c r="A11" s="239" t="s">
        <v>72</v>
      </c>
      <c r="B11" s="239" t="s">
        <v>170</v>
      </c>
      <c r="C11" s="240">
        <v>776413</v>
      </c>
      <c r="D11" s="240">
        <v>397565</v>
      </c>
      <c r="E11" s="240">
        <v>397565</v>
      </c>
      <c r="F11" s="240">
        <v>0</v>
      </c>
      <c r="G11" s="240">
        <v>0</v>
      </c>
      <c r="H11" s="240">
        <v>0</v>
      </c>
      <c r="I11" s="240">
        <v>378848</v>
      </c>
      <c r="J11" s="240">
        <v>378848</v>
      </c>
      <c r="K11" s="240">
        <v>0</v>
      </c>
      <c r="L11" s="240">
        <v>0</v>
      </c>
      <c r="M11" s="240">
        <v>0</v>
      </c>
    </row>
    <row r="12" spans="1:13" ht="12.75">
      <c r="A12" s="239" t="s">
        <v>71</v>
      </c>
      <c r="B12" s="239" t="s">
        <v>171</v>
      </c>
      <c r="C12" s="240">
        <v>772350</v>
      </c>
      <c r="D12" s="240">
        <v>394427</v>
      </c>
      <c r="E12" s="240">
        <v>394427</v>
      </c>
      <c r="F12" s="240">
        <v>0</v>
      </c>
      <c r="G12" s="240">
        <v>0</v>
      </c>
      <c r="H12" s="240">
        <v>0</v>
      </c>
      <c r="I12" s="240">
        <v>377923</v>
      </c>
      <c r="J12" s="240">
        <v>377923</v>
      </c>
      <c r="K12" s="240">
        <v>0</v>
      </c>
      <c r="L12" s="240">
        <v>0</v>
      </c>
      <c r="M12" s="240">
        <v>0</v>
      </c>
    </row>
    <row r="13" spans="1:13" ht="12.75">
      <c r="A13" s="239" t="s">
        <v>70</v>
      </c>
      <c r="B13" s="239" t="s">
        <v>172</v>
      </c>
      <c r="C13" s="240">
        <v>781704</v>
      </c>
      <c r="D13" s="240">
        <v>399812</v>
      </c>
      <c r="E13" s="240">
        <v>399812</v>
      </c>
      <c r="F13" s="240">
        <v>0</v>
      </c>
      <c r="G13" s="240">
        <v>0</v>
      </c>
      <c r="H13" s="240">
        <v>0</v>
      </c>
      <c r="I13" s="240">
        <v>381892</v>
      </c>
      <c r="J13" s="240">
        <v>381892</v>
      </c>
      <c r="K13" s="240">
        <v>0</v>
      </c>
      <c r="L13" s="240">
        <v>0</v>
      </c>
      <c r="M13" s="240">
        <v>0</v>
      </c>
    </row>
    <row r="14" spans="1:13" ht="12.75">
      <c r="A14" s="239" t="s">
        <v>69</v>
      </c>
      <c r="B14" s="239" t="s">
        <v>173</v>
      </c>
      <c r="C14" s="240">
        <v>799000</v>
      </c>
      <c r="D14" s="240">
        <v>408624</v>
      </c>
      <c r="E14" s="240">
        <v>408624</v>
      </c>
      <c r="F14" s="240">
        <v>0</v>
      </c>
      <c r="G14" s="240">
        <v>0</v>
      </c>
      <c r="H14" s="240">
        <v>0</v>
      </c>
      <c r="I14" s="240">
        <v>390376</v>
      </c>
      <c r="J14" s="240">
        <v>390376</v>
      </c>
      <c r="K14" s="240">
        <v>0</v>
      </c>
      <c r="L14" s="240">
        <v>0</v>
      </c>
      <c r="M14" s="240">
        <v>0</v>
      </c>
    </row>
    <row r="15" spans="1:13" ht="12.75">
      <c r="A15" s="239" t="s">
        <v>68</v>
      </c>
      <c r="B15" s="239" t="s">
        <v>174</v>
      </c>
      <c r="C15" s="240">
        <v>813709</v>
      </c>
      <c r="D15" s="240">
        <v>417463</v>
      </c>
      <c r="E15" s="240">
        <v>417463</v>
      </c>
      <c r="F15" s="240">
        <v>0</v>
      </c>
      <c r="G15" s="240">
        <v>0</v>
      </c>
      <c r="H15" s="240">
        <v>0</v>
      </c>
      <c r="I15" s="240">
        <v>396246</v>
      </c>
      <c r="J15" s="240">
        <v>396246</v>
      </c>
      <c r="K15" s="240">
        <v>0</v>
      </c>
      <c r="L15" s="240">
        <v>0</v>
      </c>
      <c r="M15" s="240">
        <v>0</v>
      </c>
    </row>
    <row r="16" spans="1:13" ht="12.75">
      <c r="A16" s="239" t="s">
        <v>67</v>
      </c>
      <c r="B16" s="239" t="s">
        <v>175</v>
      </c>
      <c r="C16" s="240">
        <v>784721</v>
      </c>
      <c r="D16" s="240">
        <v>402587</v>
      </c>
      <c r="E16" s="240">
        <v>402587</v>
      </c>
      <c r="F16" s="240">
        <v>0</v>
      </c>
      <c r="G16" s="240">
        <v>0</v>
      </c>
      <c r="H16" s="240">
        <v>0</v>
      </c>
      <c r="I16" s="240">
        <v>382134</v>
      </c>
      <c r="J16" s="240">
        <v>382134</v>
      </c>
      <c r="K16" s="240">
        <v>0</v>
      </c>
      <c r="L16" s="240">
        <v>0</v>
      </c>
      <c r="M16" s="240">
        <v>0</v>
      </c>
    </row>
    <row r="17" spans="1:13" ht="12.75">
      <c r="A17" s="239" t="s">
        <v>66</v>
      </c>
      <c r="B17" s="239" t="s">
        <v>176</v>
      </c>
      <c r="C17" s="240">
        <v>780444</v>
      </c>
      <c r="D17" s="240">
        <v>399420</v>
      </c>
      <c r="E17" s="240">
        <v>399420</v>
      </c>
      <c r="F17" s="240">
        <v>0</v>
      </c>
      <c r="G17" s="240">
        <v>0</v>
      </c>
      <c r="H17" s="240">
        <v>0</v>
      </c>
      <c r="I17" s="240">
        <v>381024</v>
      </c>
      <c r="J17" s="240">
        <v>381024</v>
      </c>
      <c r="K17" s="240">
        <v>0</v>
      </c>
      <c r="L17" s="240">
        <v>0</v>
      </c>
      <c r="M17" s="240">
        <v>0</v>
      </c>
    </row>
    <row r="18" spans="1:13" ht="12.75">
      <c r="A18" s="239" t="s">
        <v>65</v>
      </c>
      <c r="B18" s="239" t="s">
        <v>177</v>
      </c>
      <c r="C18" s="240">
        <v>767990</v>
      </c>
      <c r="D18" s="240">
        <v>394530</v>
      </c>
      <c r="E18" s="240">
        <v>394530</v>
      </c>
      <c r="F18" s="240">
        <v>0</v>
      </c>
      <c r="G18" s="240">
        <v>0</v>
      </c>
      <c r="H18" s="240">
        <v>0</v>
      </c>
      <c r="I18" s="240">
        <v>373460</v>
      </c>
      <c r="J18" s="240">
        <v>373460</v>
      </c>
      <c r="K18" s="240">
        <v>0</v>
      </c>
      <c r="L18" s="240">
        <v>0</v>
      </c>
      <c r="M18" s="240">
        <v>0</v>
      </c>
    </row>
    <row r="19" spans="1:13" ht="12.75">
      <c r="A19" s="239" t="s">
        <v>64</v>
      </c>
      <c r="B19" s="239" t="s">
        <v>178</v>
      </c>
      <c r="C19" s="240">
        <v>778521</v>
      </c>
      <c r="D19" s="240">
        <v>398947</v>
      </c>
      <c r="E19" s="240">
        <v>398947</v>
      </c>
      <c r="F19" s="240">
        <v>0</v>
      </c>
      <c r="G19" s="240">
        <v>0</v>
      </c>
      <c r="H19" s="240">
        <v>0</v>
      </c>
      <c r="I19" s="240">
        <v>379574</v>
      </c>
      <c r="J19" s="240">
        <v>379574</v>
      </c>
      <c r="K19" s="240">
        <v>0</v>
      </c>
      <c r="L19" s="240">
        <v>0</v>
      </c>
      <c r="M19" s="240">
        <v>0</v>
      </c>
    </row>
    <row r="20" spans="1:13" ht="12.75">
      <c r="A20" s="239" t="s">
        <v>62</v>
      </c>
      <c r="B20" s="239" t="s">
        <v>179</v>
      </c>
      <c r="C20" s="240">
        <v>771252</v>
      </c>
      <c r="D20" s="240">
        <v>394317</v>
      </c>
      <c r="E20" s="240">
        <v>394317</v>
      </c>
      <c r="F20" s="240">
        <v>0</v>
      </c>
      <c r="G20" s="240">
        <v>0</v>
      </c>
      <c r="H20" s="240">
        <v>0</v>
      </c>
      <c r="I20" s="240">
        <v>376935</v>
      </c>
      <c r="J20" s="240">
        <v>376935</v>
      </c>
      <c r="K20" s="240">
        <v>0</v>
      </c>
      <c r="L20" s="240">
        <v>0</v>
      </c>
      <c r="M20" s="240">
        <v>0</v>
      </c>
    </row>
    <row r="21" spans="1:13" ht="12.75">
      <c r="A21" s="239" t="s">
        <v>61</v>
      </c>
      <c r="B21" s="239" t="s">
        <v>180</v>
      </c>
      <c r="C21" s="240">
        <v>755459</v>
      </c>
      <c r="D21" s="240">
        <v>385984</v>
      </c>
      <c r="E21" s="240">
        <v>385984</v>
      </c>
      <c r="F21" s="240">
        <v>0</v>
      </c>
      <c r="G21" s="240">
        <v>0</v>
      </c>
      <c r="H21" s="240">
        <v>0</v>
      </c>
      <c r="I21" s="240">
        <v>369475</v>
      </c>
      <c r="J21" s="240">
        <v>369475</v>
      </c>
      <c r="K21" s="240">
        <v>0</v>
      </c>
      <c r="L21" s="240">
        <v>0</v>
      </c>
      <c r="M21" s="240">
        <v>0</v>
      </c>
    </row>
    <row r="22" spans="1:13" ht="12.75">
      <c r="A22" s="239" t="s">
        <v>184</v>
      </c>
      <c r="B22" s="239" t="s">
        <v>181</v>
      </c>
      <c r="C22" s="240">
        <v>755908</v>
      </c>
      <c r="D22" s="240">
        <v>386526</v>
      </c>
      <c r="E22" s="240">
        <v>386526</v>
      </c>
      <c r="F22" s="240">
        <v>0</v>
      </c>
      <c r="G22" s="240">
        <v>0</v>
      </c>
      <c r="H22" s="240">
        <v>0</v>
      </c>
      <c r="I22" s="240">
        <v>369382</v>
      </c>
      <c r="J22" s="240">
        <v>369382</v>
      </c>
      <c r="K22" s="240">
        <v>0</v>
      </c>
      <c r="L22" s="240">
        <v>0</v>
      </c>
      <c r="M22" s="240">
        <v>0</v>
      </c>
    </row>
    <row r="23" spans="1:13" ht="12.75">
      <c r="A23" s="239" t="s">
        <v>186</v>
      </c>
      <c r="B23" s="239" t="s">
        <v>182</v>
      </c>
      <c r="C23" s="240">
        <v>791896</v>
      </c>
      <c r="D23" s="240">
        <v>405169</v>
      </c>
      <c r="E23" s="240">
        <v>405169</v>
      </c>
      <c r="F23" s="240">
        <v>0</v>
      </c>
      <c r="G23" s="240">
        <v>0</v>
      </c>
      <c r="H23" s="240">
        <v>0</v>
      </c>
      <c r="I23" s="240">
        <v>386727</v>
      </c>
      <c r="J23" s="240">
        <v>386727</v>
      </c>
      <c r="K23" s="240">
        <v>0</v>
      </c>
      <c r="L23" s="240">
        <v>0</v>
      </c>
      <c r="M23" s="240">
        <v>0</v>
      </c>
    </row>
    <row r="24" spans="1:13" ht="12.75">
      <c r="A24" s="239" t="s">
        <v>188</v>
      </c>
      <c r="B24" s="239" t="s">
        <v>183</v>
      </c>
      <c r="C24" s="240">
        <v>805084</v>
      </c>
      <c r="D24" s="240">
        <v>411660</v>
      </c>
      <c r="E24" s="240">
        <v>411660</v>
      </c>
      <c r="F24" s="240">
        <v>0</v>
      </c>
      <c r="G24" s="240">
        <v>0</v>
      </c>
      <c r="H24" s="240">
        <v>0</v>
      </c>
      <c r="I24" s="240">
        <v>393424</v>
      </c>
      <c r="J24" s="240">
        <v>393310</v>
      </c>
      <c r="K24" s="240">
        <v>92</v>
      </c>
      <c r="L24" s="240">
        <v>13</v>
      </c>
      <c r="M24" s="240">
        <v>9</v>
      </c>
    </row>
    <row r="25" spans="1:13" ht="12.75">
      <c r="A25" s="239" t="s">
        <v>190</v>
      </c>
      <c r="B25" s="239" t="s">
        <v>185</v>
      </c>
      <c r="C25" s="240">
        <v>820788</v>
      </c>
      <c r="D25" s="240">
        <v>420200</v>
      </c>
      <c r="E25" s="240">
        <v>420200</v>
      </c>
      <c r="F25" s="240">
        <v>0</v>
      </c>
      <c r="G25" s="240">
        <v>0</v>
      </c>
      <c r="H25" s="240">
        <v>0</v>
      </c>
      <c r="I25" s="240">
        <v>400588</v>
      </c>
      <c r="J25" s="240">
        <v>398985</v>
      </c>
      <c r="K25" s="240">
        <v>1271</v>
      </c>
      <c r="L25" s="240">
        <v>130</v>
      </c>
      <c r="M25" s="240">
        <v>202</v>
      </c>
    </row>
    <row r="26" spans="1:13" ht="12.75">
      <c r="A26" s="239" t="s">
        <v>192</v>
      </c>
      <c r="B26" s="239" t="s">
        <v>187</v>
      </c>
      <c r="C26" s="240">
        <v>832210</v>
      </c>
      <c r="D26" s="240">
        <v>424116</v>
      </c>
      <c r="E26" s="240">
        <v>424116</v>
      </c>
      <c r="F26" s="240">
        <v>0</v>
      </c>
      <c r="G26" s="240">
        <v>0</v>
      </c>
      <c r="H26" s="240">
        <v>0</v>
      </c>
      <c r="I26" s="240">
        <v>408094</v>
      </c>
      <c r="J26" s="240">
        <v>406374</v>
      </c>
      <c r="K26" s="240">
        <v>1362</v>
      </c>
      <c r="L26" s="240">
        <v>157</v>
      </c>
      <c r="M26" s="240">
        <v>201</v>
      </c>
    </row>
    <row r="27" spans="1:13" ht="12.75">
      <c r="A27" s="239" t="s">
        <v>194</v>
      </c>
      <c r="B27" s="239" t="s">
        <v>189</v>
      </c>
      <c r="C27" s="240">
        <v>840368</v>
      </c>
      <c r="D27" s="240">
        <v>429240</v>
      </c>
      <c r="E27" s="240">
        <v>429139</v>
      </c>
      <c r="F27" s="240">
        <v>76</v>
      </c>
      <c r="G27" s="240">
        <v>12</v>
      </c>
      <c r="H27" s="240">
        <v>13</v>
      </c>
      <c r="I27" s="240">
        <v>411128</v>
      </c>
      <c r="J27" s="240">
        <v>408978</v>
      </c>
      <c r="K27" s="240">
        <v>1790</v>
      </c>
      <c r="L27" s="240">
        <v>163</v>
      </c>
      <c r="M27" s="240">
        <v>197</v>
      </c>
    </row>
    <row r="28" spans="1:13" ht="12.75">
      <c r="A28" s="239" t="s">
        <v>196</v>
      </c>
      <c r="B28" s="239" t="s">
        <v>191</v>
      </c>
      <c r="C28" s="240">
        <v>835406</v>
      </c>
      <c r="D28" s="240">
        <v>425749</v>
      </c>
      <c r="E28" s="240">
        <v>424328</v>
      </c>
      <c r="F28" s="240">
        <v>1045</v>
      </c>
      <c r="G28" s="240">
        <v>183</v>
      </c>
      <c r="H28" s="240">
        <v>193</v>
      </c>
      <c r="I28" s="240">
        <v>409657</v>
      </c>
      <c r="J28" s="240">
        <v>405700</v>
      </c>
      <c r="K28" s="240">
        <v>3512</v>
      </c>
      <c r="L28" s="240">
        <v>228</v>
      </c>
      <c r="M28" s="240">
        <v>217</v>
      </c>
    </row>
    <row r="29" spans="1:13" ht="12.75">
      <c r="A29" s="239" t="s">
        <v>198</v>
      </c>
      <c r="B29" s="239" t="s">
        <v>193</v>
      </c>
      <c r="C29" s="240">
        <v>843031</v>
      </c>
      <c r="D29" s="240">
        <v>428280</v>
      </c>
      <c r="E29" s="240">
        <v>426071</v>
      </c>
      <c r="F29" s="240">
        <v>1701</v>
      </c>
      <c r="G29" s="240">
        <v>298</v>
      </c>
      <c r="H29" s="240">
        <v>210</v>
      </c>
      <c r="I29" s="240">
        <v>414751</v>
      </c>
      <c r="J29" s="240">
        <v>407019</v>
      </c>
      <c r="K29" s="240">
        <v>7180</v>
      </c>
      <c r="L29" s="240">
        <v>258</v>
      </c>
      <c r="M29" s="240">
        <v>294</v>
      </c>
    </row>
    <row r="30" spans="1:13" ht="12.75">
      <c r="A30" s="239" t="s">
        <v>200</v>
      </c>
      <c r="B30" s="239" t="s">
        <v>195</v>
      </c>
      <c r="C30" s="240">
        <v>825335</v>
      </c>
      <c r="D30" s="240">
        <v>417308</v>
      </c>
      <c r="E30" s="240">
        <v>411837</v>
      </c>
      <c r="F30" s="240">
        <v>4851</v>
      </c>
      <c r="G30" s="240">
        <v>313</v>
      </c>
      <c r="H30" s="240">
        <v>307</v>
      </c>
      <c r="I30" s="240">
        <v>408027</v>
      </c>
      <c r="J30" s="240">
        <v>391951</v>
      </c>
      <c r="K30" s="240">
        <v>15152</v>
      </c>
      <c r="L30" s="240">
        <v>366</v>
      </c>
      <c r="M30" s="240">
        <v>558</v>
      </c>
    </row>
    <row r="31" spans="1:13" ht="12.75">
      <c r="A31" s="239" t="s">
        <v>202</v>
      </c>
      <c r="B31" s="239" t="s">
        <v>197</v>
      </c>
      <c r="C31" s="240">
        <v>800342</v>
      </c>
      <c r="D31" s="240">
        <v>403677</v>
      </c>
      <c r="E31" s="240">
        <v>396426</v>
      </c>
      <c r="F31" s="240">
        <v>6663</v>
      </c>
      <c r="G31" s="240">
        <v>269</v>
      </c>
      <c r="H31" s="240">
        <v>319</v>
      </c>
      <c r="I31" s="240">
        <v>396665</v>
      </c>
      <c r="J31" s="240">
        <v>374451</v>
      </c>
      <c r="K31" s="240">
        <v>21132</v>
      </c>
      <c r="L31" s="240">
        <v>376</v>
      </c>
      <c r="M31" s="240">
        <v>706</v>
      </c>
    </row>
    <row r="32" spans="1:13" ht="12.75">
      <c r="A32" s="239" t="s">
        <v>204</v>
      </c>
      <c r="B32" s="239" t="s">
        <v>199</v>
      </c>
      <c r="C32" s="240">
        <v>778799</v>
      </c>
      <c r="D32" s="240">
        <v>389509</v>
      </c>
      <c r="E32" s="240">
        <v>379265</v>
      </c>
      <c r="F32" s="240">
        <v>9659</v>
      </c>
      <c r="G32" s="240">
        <v>211</v>
      </c>
      <c r="H32" s="240">
        <v>374</v>
      </c>
      <c r="I32" s="240">
        <v>389290</v>
      </c>
      <c r="J32" s="240">
        <v>357681</v>
      </c>
      <c r="K32" s="240">
        <v>30093</v>
      </c>
      <c r="L32" s="240">
        <v>367</v>
      </c>
      <c r="M32" s="240">
        <v>1149</v>
      </c>
    </row>
    <row r="33" spans="1:13" ht="12.75">
      <c r="A33" s="239" t="s">
        <v>206</v>
      </c>
      <c r="B33" s="239" t="s">
        <v>201</v>
      </c>
      <c r="C33" s="240">
        <v>819351</v>
      </c>
      <c r="D33" s="240">
        <v>409471</v>
      </c>
      <c r="E33" s="240">
        <v>391483</v>
      </c>
      <c r="F33" s="240">
        <v>16828</v>
      </c>
      <c r="G33" s="240">
        <v>608</v>
      </c>
      <c r="H33" s="240">
        <v>552</v>
      </c>
      <c r="I33" s="240">
        <v>409880</v>
      </c>
      <c r="J33" s="240">
        <v>362640</v>
      </c>
      <c r="K33" s="240">
        <v>44960</v>
      </c>
      <c r="L33" s="240">
        <v>424</v>
      </c>
      <c r="M33" s="240">
        <v>1856</v>
      </c>
    </row>
    <row r="34" spans="1:13" ht="12.75">
      <c r="A34" s="239" t="s">
        <v>208</v>
      </c>
      <c r="B34" s="239" t="s">
        <v>203</v>
      </c>
      <c r="C34" s="240">
        <v>821101</v>
      </c>
      <c r="D34" s="240">
        <v>408521</v>
      </c>
      <c r="E34" s="240">
        <v>381059</v>
      </c>
      <c r="F34" s="240">
        <v>26252</v>
      </c>
      <c r="G34" s="240">
        <v>209</v>
      </c>
      <c r="H34" s="240">
        <v>1001</v>
      </c>
      <c r="I34" s="240">
        <v>412580</v>
      </c>
      <c r="J34" s="240">
        <v>346847</v>
      </c>
      <c r="K34" s="240">
        <v>62475</v>
      </c>
      <c r="L34" s="240">
        <v>413</v>
      </c>
      <c r="M34" s="240">
        <v>2845</v>
      </c>
    </row>
    <row r="35" spans="1:13" ht="12.75">
      <c r="A35" s="239" t="s">
        <v>210</v>
      </c>
      <c r="B35" s="239" t="s">
        <v>205</v>
      </c>
      <c r="C35" s="240">
        <v>825585</v>
      </c>
      <c r="D35" s="240">
        <v>408986</v>
      </c>
      <c r="E35" s="240">
        <v>366478</v>
      </c>
      <c r="F35" s="240">
        <v>40791</v>
      </c>
      <c r="G35" s="240">
        <v>308</v>
      </c>
      <c r="H35" s="240">
        <v>1409</v>
      </c>
      <c r="I35" s="240">
        <v>416599</v>
      </c>
      <c r="J35" s="240">
        <v>327750</v>
      </c>
      <c r="K35" s="240">
        <v>84563</v>
      </c>
      <c r="L35" s="240">
        <v>415</v>
      </c>
      <c r="M35" s="240">
        <v>3871</v>
      </c>
    </row>
    <row r="36" spans="1:13" ht="12.75">
      <c r="A36" s="239" t="s">
        <v>212</v>
      </c>
      <c r="B36" s="239" t="s">
        <v>207</v>
      </c>
      <c r="C36" s="240">
        <v>776367</v>
      </c>
      <c r="D36" s="240">
        <v>384670</v>
      </c>
      <c r="E36" s="240">
        <v>327738</v>
      </c>
      <c r="F36" s="240">
        <v>54831</v>
      </c>
      <c r="G36" s="240">
        <v>191</v>
      </c>
      <c r="H36" s="240">
        <v>1910</v>
      </c>
      <c r="I36" s="240">
        <v>391697</v>
      </c>
      <c r="J36" s="240">
        <v>284861</v>
      </c>
      <c r="K36" s="240">
        <v>101484</v>
      </c>
      <c r="L36" s="240">
        <v>527</v>
      </c>
      <c r="M36" s="240">
        <v>4825</v>
      </c>
    </row>
    <row r="37" spans="1:13" ht="12.75">
      <c r="A37" s="239" t="s">
        <v>214</v>
      </c>
      <c r="B37" s="239" t="s">
        <v>209</v>
      </c>
      <c r="C37" s="240">
        <v>760655</v>
      </c>
      <c r="D37" s="240">
        <v>377556</v>
      </c>
      <c r="E37" s="240">
        <v>302104</v>
      </c>
      <c r="F37" s="240">
        <v>72647</v>
      </c>
      <c r="G37" s="240">
        <v>191</v>
      </c>
      <c r="H37" s="240">
        <v>2614</v>
      </c>
      <c r="I37" s="240">
        <v>383099</v>
      </c>
      <c r="J37" s="240">
        <v>256247</v>
      </c>
      <c r="K37" s="240">
        <v>119834</v>
      </c>
      <c r="L37" s="240">
        <v>520</v>
      </c>
      <c r="M37" s="240">
        <v>6498</v>
      </c>
    </row>
    <row r="38" spans="1:13" ht="12.75">
      <c r="A38" s="239" t="s">
        <v>216</v>
      </c>
      <c r="B38" s="239" t="s">
        <v>211</v>
      </c>
      <c r="C38" s="240">
        <v>771817</v>
      </c>
      <c r="D38" s="240">
        <v>383373</v>
      </c>
      <c r="E38" s="240">
        <v>286512</v>
      </c>
      <c r="F38" s="240">
        <v>92746</v>
      </c>
      <c r="G38" s="240">
        <v>153</v>
      </c>
      <c r="H38" s="240">
        <v>3962</v>
      </c>
      <c r="I38" s="240">
        <v>388444</v>
      </c>
      <c r="J38" s="240">
        <v>239691</v>
      </c>
      <c r="K38" s="240">
        <v>139563</v>
      </c>
      <c r="L38" s="240">
        <v>634</v>
      </c>
      <c r="M38" s="240">
        <v>8556</v>
      </c>
    </row>
    <row r="39" spans="1:13" ht="12.75">
      <c r="A39" s="239" t="s">
        <v>218</v>
      </c>
      <c r="B39" s="239" t="s">
        <v>213</v>
      </c>
      <c r="C39" s="240">
        <v>755922</v>
      </c>
      <c r="D39" s="240">
        <v>375156</v>
      </c>
      <c r="E39" s="240">
        <v>258791</v>
      </c>
      <c r="F39" s="240">
        <v>110881</v>
      </c>
      <c r="G39" s="240">
        <v>324</v>
      </c>
      <c r="H39" s="240">
        <v>5160</v>
      </c>
      <c r="I39" s="240">
        <v>380766</v>
      </c>
      <c r="J39" s="240">
        <v>216645</v>
      </c>
      <c r="K39" s="240">
        <v>153097</v>
      </c>
      <c r="L39" s="240">
        <v>727</v>
      </c>
      <c r="M39" s="240">
        <v>10297</v>
      </c>
    </row>
    <row r="40" spans="1:13" ht="12.75">
      <c r="A40" s="239" t="s">
        <v>220</v>
      </c>
      <c r="B40" s="239" t="s">
        <v>215</v>
      </c>
      <c r="C40" s="240">
        <v>780510</v>
      </c>
      <c r="D40" s="240">
        <v>387070</v>
      </c>
      <c r="E40" s="240">
        <v>245176</v>
      </c>
      <c r="F40" s="240">
        <v>134389</v>
      </c>
      <c r="G40" s="240">
        <v>192</v>
      </c>
      <c r="H40" s="240">
        <v>7313</v>
      </c>
      <c r="I40" s="240">
        <v>393440</v>
      </c>
      <c r="J40" s="240">
        <v>203663</v>
      </c>
      <c r="K40" s="240">
        <v>175558</v>
      </c>
      <c r="L40" s="240">
        <v>905</v>
      </c>
      <c r="M40" s="240">
        <v>13314</v>
      </c>
    </row>
    <row r="41" spans="1:13" ht="12.75">
      <c r="A41" s="239" t="s">
        <v>222</v>
      </c>
      <c r="B41" s="239" t="s">
        <v>217</v>
      </c>
      <c r="C41" s="240">
        <v>830120</v>
      </c>
      <c r="D41" s="240">
        <v>411865</v>
      </c>
      <c r="E41" s="240">
        <v>243255</v>
      </c>
      <c r="F41" s="240">
        <v>158903</v>
      </c>
      <c r="G41" s="240">
        <v>255</v>
      </c>
      <c r="H41" s="240">
        <v>9452</v>
      </c>
      <c r="I41" s="240">
        <v>418255</v>
      </c>
      <c r="J41" s="240">
        <v>201953</v>
      </c>
      <c r="K41" s="240">
        <v>198655</v>
      </c>
      <c r="L41" s="240">
        <v>1084</v>
      </c>
      <c r="M41" s="240">
        <v>16563</v>
      </c>
    </row>
    <row r="42" spans="1:13" ht="12.75">
      <c r="A42" s="239" t="s">
        <v>224</v>
      </c>
      <c r="B42" s="239" t="s">
        <v>219</v>
      </c>
      <c r="C42" s="240">
        <v>884777</v>
      </c>
      <c r="D42" s="240">
        <v>438540</v>
      </c>
      <c r="E42" s="240">
        <v>240858</v>
      </c>
      <c r="F42" s="240">
        <v>185269</v>
      </c>
      <c r="G42" s="240">
        <v>387</v>
      </c>
      <c r="H42" s="240">
        <v>12026</v>
      </c>
      <c r="I42" s="240">
        <v>446237</v>
      </c>
      <c r="J42" s="240">
        <v>202113</v>
      </c>
      <c r="K42" s="240">
        <v>221994</v>
      </c>
      <c r="L42" s="240">
        <v>1431</v>
      </c>
      <c r="M42" s="240">
        <v>20699</v>
      </c>
    </row>
    <row r="43" spans="1:13" ht="12.75">
      <c r="A43" s="239" t="s">
        <v>226</v>
      </c>
      <c r="B43" s="239" t="s">
        <v>221</v>
      </c>
      <c r="C43" s="240">
        <v>910743</v>
      </c>
      <c r="D43" s="240">
        <v>452098</v>
      </c>
      <c r="E43" s="240">
        <v>232085</v>
      </c>
      <c r="F43" s="240">
        <v>204579</v>
      </c>
      <c r="G43" s="240">
        <v>415</v>
      </c>
      <c r="H43" s="240">
        <v>15019</v>
      </c>
      <c r="I43" s="240">
        <v>458645</v>
      </c>
      <c r="J43" s="240">
        <v>195262</v>
      </c>
      <c r="K43" s="240">
        <v>237174</v>
      </c>
      <c r="L43" s="240">
        <v>1630</v>
      </c>
      <c r="M43" s="240">
        <v>24579</v>
      </c>
    </row>
    <row r="44" spans="1:13" ht="12.75">
      <c r="A44" s="239" t="s">
        <v>228</v>
      </c>
      <c r="B44" s="239" t="s">
        <v>223</v>
      </c>
      <c r="C44" s="240">
        <v>908649</v>
      </c>
      <c r="D44" s="240">
        <v>451345</v>
      </c>
      <c r="E44" s="240">
        <v>218635</v>
      </c>
      <c r="F44" s="240">
        <v>214927</v>
      </c>
      <c r="G44" s="240">
        <v>501</v>
      </c>
      <c r="H44" s="240">
        <v>17282</v>
      </c>
      <c r="I44" s="240">
        <v>457304</v>
      </c>
      <c r="J44" s="240">
        <v>183069</v>
      </c>
      <c r="K44" s="240">
        <v>244137</v>
      </c>
      <c r="L44" s="240">
        <v>2134</v>
      </c>
      <c r="M44" s="240">
        <v>27964</v>
      </c>
    </row>
    <row r="45" spans="1:13" ht="12.75">
      <c r="A45" s="239" t="s">
        <v>230</v>
      </c>
      <c r="B45" s="239" t="s">
        <v>225</v>
      </c>
      <c r="C45" s="240">
        <v>894840</v>
      </c>
      <c r="D45" s="240">
        <v>444751</v>
      </c>
      <c r="E45" s="240">
        <v>201719</v>
      </c>
      <c r="F45" s="240">
        <v>222802</v>
      </c>
      <c r="G45" s="240">
        <v>558</v>
      </c>
      <c r="H45" s="240">
        <v>19672</v>
      </c>
      <c r="I45" s="240">
        <v>450089</v>
      </c>
      <c r="J45" s="240">
        <v>168832</v>
      </c>
      <c r="K45" s="240">
        <v>248462</v>
      </c>
      <c r="L45" s="240">
        <v>2250</v>
      </c>
      <c r="M45" s="240">
        <v>30545</v>
      </c>
    </row>
    <row r="46" spans="1:13" ht="12.75">
      <c r="A46" s="239" t="s">
        <v>232</v>
      </c>
      <c r="B46" s="239" t="s">
        <v>227</v>
      </c>
      <c r="C46" s="240">
        <v>885969</v>
      </c>
      <c r="D46" s="240">
        <v>439327</v>
      </c>
      <c r="E46" s="240">
        <v>188754</v>
      </c>
      <c r="F46" s="240">
        <v>228029</v>
      </c>
      <c r="G46" s="240">
        <v>607</v>
      </c>
      <c r="H46" s="240">
        <v>21937</v>
      </c>
      <c r="I46" s="240">
        <v>446642</v>
      </c>
      <c r="J46" s="240">
        <v>158922</v>
      </c>
      <c r="K46" s="240">
        <v>251915</v>
      </c>
      <c r="L46" s="240">
        <v>2606</v>
      </c>
      <c r="M46" s="240">
        <v>33199</v>
      </c>
    </row>
    <row r="47" spans="1:13" ht="12.75">
      <c r="A47" s="239" t="s">
        <v>234</v>
      </c>
      <c r="B47" s="239" t="s">
        <v>229</v>
      </c>
      <c r="C47" s="240">
        <v>884846</v>
      </c>
      <c r="D47" s="240">
        <v>438082</v>
      </c>
      <c r="E47" s="240">
        <v>177493</v>
      </c>
      <c r="F47" s="240">
        <v>234875</v>
      </c>
      <c r="G47" s="240">
        <v>874</v>
      </c>
      <c r="H47" s="240">
        <v>24840</v>
      </c>
      <c r="I47" s="240">
        <v>446764</v>
      </c>
      <c r="J47" s="240">
        <v>149460</v>
      </c>
      <c r="K47" s="240">
        <v>257352</v>
      </c>
      <c r="L47" s="240">
        <v>3097</v>
      </c>
      <c r="M47" s="240">
        <v>36855</v>
      </c>
    </row>
    <row r="48" spans="1:13" ht="12.75">
      <c r="A48" s="239" t="s">
        <v>236</v>
      </c>
      <c r="B48" s="239" t="s">
        <v>231</v>
      </c>
      <c r="C48" s="240">
        <v>886446</v>
      </c>
      <c r="D48" s="240">
        <v>438570</v>
      </c>
      <c r="E48" s="240">
        <v>167634</v>
      </c>
      <c r="F48" s="240">
        <v>242532</v>
      </c>
      <c r="G48" s="240">
        <v>969</v>
      </c>
      <c r="H48" s="240">
        <v>27435</v>
      </c>
      <c r="I48" s="240">
        <v>447876</v>
      </c>
      <c r="J48" s="240">
        <v>141580</v>
      </c>
      <c r="K48" s="240">
        <v>262928</v>
      </c>
      <c r="L48" s="240">
        <v>3320</v>
      </c>
      <c r="M48" s="240">
        <v>40048</v>
      </c>
    </row>
    <row r="49" spans="1:13" ht="12.75">
      <c r="A49" s="239" t="s">
        <v>238</v>
      </c>
      <c r="B49" s="239" t="s">
        <v>233</v>
      </c>
      <c r="C49" s="240">
        <v>912899</v>
      </c>
      <c r="D49" s="240">
        <v>451186</v>
      </c>
      <c r="E49" s="240">
        <v>165276</v>
      </c>
      <c r="F49" s="240">
        <v>254417</v>
      </c>
      <c r="G49" s="240">
        <v>1124</v>
      </c>
      <c r="H49" s="240">
        <v>30369</v>
      </c>
      <c r="I49" s="240">
        <v>461713</v>
      </c>
      <c r="J49" s="240">
        <v>137854</v>
      </c>
      <c r="K49" s="240">
        <v>274505</v>
      </c>
      <c r="L49" s="240">
        <v>4477</v>
      </c>
      <c r="M49" s="240">
        <v>44877</v>
      </c>
    </row>
    <row r="50" spans="1:13" ht="12.75">
      <c r="A50" s="239" t="s">
        <v>240</v>
      </c>
      <c r="B50" s="239" t="s">
        <v>235</v>
      </c>
      <c r="C50" s="240">
        <v>912619</v>
      </c>
      <c r="D50" s="240">
        <v>450153</v>
      </c>
      <c r="E50" s="240">
        <v>152733</v>
      </c>
      <c r="F50" s="240">
        <v>262258</v>
      </c>
      <c r="G50" s="240">
        <v>1322</v>
      </c>
      <c r="H50" s="240">
        <v>33840</v>
      </c>
      <c r="I50" s="240">
        <v>462466</v>
      </c>
      <c r="J50" s="240">
        <v>129148</v>
      </c>
      <c r="K50" s="240">
        <v>278738</v>
      </c>
      <c r="L50" s="240">
        <v>5101</v>
      </c>
      <c r="M50" s="240">
        <v>49479</v>
      </c>
    </row>
    <row r="51" spans="1:13" ht="12.75">
      <c r="A51" s="239" t="s">
        <v>242</v>
      </c>
      <c r="B51" s="239" t="s">
        <v>237</v>
      </c>
      <c r="C51" s="240">
        <v>926075</v>
      </c>
      <c r="D51" s="240">
        <v>456500</v>
      </c>
      <c r="E51" s="240">
        <v>146362</v>
      </c>
      <c r="F51" s="240">
        <v>271585</v>
      </c>
      <c r="G51" s="240">
        <v>1571</v>
      </c>
      <c r="H51" s="240">
        <v>36982</v>
      </c>
      <c r="I51" s="240">
        <v>469575</v>
      </c>
      <c r="J51" s="240">
        <v>122416</v>
      </c>
      <c r="K51" s="240">
        <v>287588</v>
      </c>
      <c r="L51" s="240">
        <v>6150</v>
      </c>
      <c r="M51" s="240">
        <v>53421</v>
      </c>
    </row>
    <row r="52" spans="1:13" ht="12.75">
      <c r="A52" s="239" t="s">
        <v>244</v>
      </c>
      <c r="B52" s="239" t="s">
        <v>239</v>
      </c>
      <c r="C52" s="240">
        <v>919196</v>
      </c>
      <c r="D52" s="240">
        <v>451709</v>
      </c>
      <c r="E52" s="240">
        <v>137935</v>
      </c>
      <c r="F52" s="240">
        <v>272614</v>
      </c>
      <c r="G52" s="240">
        <v>1829</v>
      </c>
      <c r="H52" s="240">
        <v>39331</v>
      </c>
      <c r="I52" s="240">
        <v>467487</v>
      </c>
      <c r="J52" s="240">
        <v>114992</v>
      </c>
      <c r="K52" s="240">
        <v>288740</v>
      </c>
      <c r="L52" s="240">
        <v>6861</v>
      </c>
      <c r="M52" s="240">
        <v>56894</v>
      </c>
    </row>
    <row r="53" spans="1:13" ht="12.75">
      <c r="A53" s="239" t="s">
        <v>246</v>
      </c>
      <c r="B53" s="239" t="s">
        <v>241</v>
      </c>
      <c r="C53" s="240">
        <v>889687</v>
      </c>
      <c r="D53" s="240">
        <v>437689</v>
      </c>
      <c r="E53" s="240">
        <v>125373</v>
      </c>
      <c r="F53" s="240">
        <v>269762</v>
      </c>
      <c r="G53" s="240">
        <v>1881</v>
      </c>
      <c r="H53" s="240">
        <v>40673</v>
      </c>
      <c r="I53" s="240">
        <v>451998</v>
      </c>
      <c r="J53" s="240">
        <v>104527</v>
      </c>
      <c r="K53" s="240">
        <v>282414</v>
      </c>
      <c r="L53" s="240">
        <v>7564</v>
      </c>
      <c r="M53" s="240">
        <v>57493</v>
      </c>
    </row>
    <row r="54" spans="1:13" ht="12.75">
      <c r="A54" s="239" t="s">
        <v>248</v>
      </c>
      <c r="B54" s="239" t="s">
        <v>243</v>
      </c>
      <c r="C54" s="240">
        <v>894072</v>
      </c>
      <c r="D54" s="240">
        <v>440660</v>
      </c>
      <c r="E54" s="240">
        <v>119440</v>
      </c>
      <c r="F54" s="240">
        <v>274778</v>
      </c>
      <c r="G54" s="240">
        <v>2190</v>
      </c>
      <c r="H54" s="240">
        <v>44252</v>
      </c>
      <c r="I54" s="240">
        <v>453412</v>
      </c>
      <c r="J54" s="240">
        <v>97147</v>
      </c>
      <c r="K54" s="240">
        <v>286779</v>
      </c>
      <c r="L54" s="240">
        <v>8452</v>
      </c>
      <c r="M54" s="240">
        <v>61034</v>
      </c>
    </row>
    <row r="55" spans="1:13" ht="12.75">
      <c r="A55" s="239" t="s">
        <v>250</v>
      </c>
      <c r="B55" s="239" t="s">
        <v>245</v>
      </c>
      <c r="C55" s="240">
        <v>890513</v>
      </c>
      <c r="D55" s="240">
        <v>438005</v>
      </c>
      <c r="E55" s="240">
        <v>111210</v>
      </c>
      <c r="F55" s="240">
        <v>277717</v>
      </c>
      <c r="G55" s="240">
        <v>2603</v>
      </c>
      <c r="H55" s="240">
        <v>46475</v>
      </c>
      <c r="I55" s="240">
        <v>452508</v>
      </c>
      <c r="J55" s="240">
        <v>90594</v>
      </c>
      <c r="K55" s="240">
        <v>288980</v>
      </c>
      <c r="L55" s="240">
        <v>9888</v>
      </c>
      <c r="M55" s="240">
        <v>63046</v>
      </c>
    </row>
    <row r="56" spans="1:13" ht="12.75">
      <c r="A56" s="239" t="s">
        <v>252</v>
      </c>
      <c r="B56" s="239" t="s">
        <v>247</v>
      </c>
      <c r="C56" s="240">
        <v>886742</v>
      </c>
      <c r="D56" s="240">
        <v>434264</v>
      </c>
      <c r="E56" s="240">
        <v>103358</v>
      </c>
      <c r="F56" s="240">
        <v>279986</v>
      </c>
      <c r="G56" s="240">
        <v>2873</v>
      </c>
      <c r="H56" s="240">
        <v>48047</v>
      </c>
      <c r="I56" s="240">
        <v>452478</v>
      </c>
      <c r="J56" s="240">
        <v>83590</v>
      </c>
      <c r="K56" s="240">
        <v>291401</v>
      </c>
      <c r="L56" s="240">
        <v>11391</v>
      </c>
      <c r="M56" s="240">
        <v>66096</v>
      </c>
    </row>
    <row r="57" spans="1:13" ht="12.75">
      <c r="A57" s="239" t="s">
        <v>254</v>
      </c>
      <c r="B57" s="239" t="s">
        <v>249</v>
      </c>
      <c r="C57" s="240">
        <v>867351</v>
      </c>
      <c r="D57" s="240">
        <v>424036</v>
      </c>
      <c r="E57" s="240">
        <v>94250</v>
      </c>
      <c r="F57" s="240">
        <v>277959</v>
      </c>
      <c r="G57" s="240">
        <v>3077</v>
      </c>
      <c r="H57" s="240">
        <v>48750</v>
      </c>
      <c r="I57" s="240">
        <v>443315</v>
      </c>
      <c r="J57" s="240">
        <v>76606</v>
      </c>
      <c r="K57" s="240">
        <v>288246</v>
      </c>
      <c r="L57" s="240">
        <v>12830</v>
      </c>
      <c r="M57" s="240">
        <v>65633</v>
      </c>
    </row>
    <row r="58" spans="1:13" ht="12.75">
      <c r="A58" s="239" t="s">
        <v>256</v>
      </c>
      <c r="B58" s="239" t="s">
        <v>251</v>
      </c>
      <c r="C58" s="240">
        <v>867505</v>
      </c>
      <c r="D58" s="240">
        <v>425069</v>
      </c>
      <c r="E58" s="240">
        <v>88089</v>
      </c>
      <c r="F58" s="240">
        <v>283355</v>
      </c>
      <c r="G58" s="240">
        <v>3671</v>
      </c>
      <c r="H58" s="240">
        <v>49954</v>
      </c>
      <c r="I58" s="240">
        <v>442436</v>
      </c>
      <c r="J58" s="240">
        <v>71408</v>
      </c>
      <c r="K58" s="240">
        <v>290338</v>
      </c>
      <c r="L58" s="240">
        <v>14077</v>
      </c>
      <c r="M58" s="240">
        <v>66613</v>
      </c>
    </row>
    <row r="59" spans="1:13" ht="12.75">
      <c r="A59" s="239" t="s">
        <v>258</v>
      </c>
      <c r="B59" s="239" t="s">
        <v>253</v>
      </c>
      <c r="C59" s="240">
        <v>862098</v>
      </c>
      <c r="D59" s="240">
        <v>420780</v>
      </c>
      <c r="E59" s="240">
        <v>80484</v>
      </c>
      <c r="F59" s="240">
        <v>284965</v>
      </c>
      <c r="G59" s="240">
        <v>4112</v>
      </c>
      <c r="H59" s="240">
        <v>51219</v>
      </c>
      <c r="I59" s="240">
        <v>441318</v>
      </c>
      <c r="J59" s="240">
        <v>66393</v>
      </c>
      <c r="K59" s="240">
        <v>291807</v>
      </c>
      <c r="L59" s="240">
        <v>15554</v>
      </c>
      <c r="M59" s="240">
        <v>67564</v>
      </c>
    </row>
    <row r="60" spans="1:13" ht="12.75">
      <c r="A60" s="239" t="s">
        <v>260</v>
      </c>
      <c r="B60" s="239" t="s">
        <v>255</v>
      </c>
      <c r="C60" s="240">
        <v>855790</v>
      </c>
      <c r="D60" s="240">
        <v>416676</v>
      </c>
      <c r="E60" s="240">
        <v>73797</v>
      </c>
      <c r="F60" s="240">
        <v>286754</v>
      </c>
      <c r="G60" s="240">
        <v>4468</v>
      </c>
      <c r="H60" s="240">
        <v>51657</v>
      </c>
      <c r="I60" s="240">
        <v>439114</v>
      </c>
      <c r="J60" s="240">
        <v>60773</v>
      </c>
      <c r="K60" s="240">
        <v>292536</v>
      </c>
      <c r="L60" s="240">
        <v>17839</v>
      </c>
      <c r="M60" s="240">
        <v>67966</v>
      </c>
    </row>
    <row r="61" spans="1:13" ht="12.75">
      <c r="A61" s="239" t="s">
        <v>262</v>
      </c>
      <c r="B61" s="239" t="s">
        <v>257</v>
      </c>
      <c r="C61" s="240">
        <v>857064</v>
      </c>
      <c r="D61" s="240">
        <v>419026</v>
      </c>
      <c r="E61" s="240">
        <v>68894</v>
      </c>
      <c r="F61" s="240">
        <v>292567</v>
      </c>
      <c r="G61" s="240">
        <v>4907</v>
      </c>
      <c r="H61" s="240">
        <v>52658</v>
      </c>
      <c r="I61" s="240">
        <v>438038</v>
      </c>
      <c r="J61" s="240">
        <v>56904</v>
      </c>
      <c r="K61" s="240">
        <v>293287</v>
      </c>
      <c r="L61" s="240">
        <v>19549</v>
      </c>
      <c r="M61" s="240">
        <v>68298</v>
      </c>
    </row>
    <row r="62" spans="1:13" ht="12.75">
      <c r="A62" s="239" t="s">
        <v>264</v>
      </c>
      <c r="B62" s="239" t="s">
        <v>259</v>
      </c>
      <c r="C62" s="240">
        <v>843428</v>
      </c>
      <c r="D62" s="240">
        <v>411526</v>
      </c>
      <c r="E62" s="240">
        <v>63330</v>
      </c>
      <c r="F62" s="240">
        <v>290340</v>
      </c>
      <c r="G62" s="240">
        <v>5416</v>
      </c>
      <c r="H62" s="240">
        <v>52440</v>
      </c>
      <c r="I62" s="240">
        <v>431902</v>
      </c>
      <c r="J62" s="240">
        <v>52271</v>
      </c>
      <c r="K62" s="240">
        <v>291023</v>
      </c>
      <c r="L62" s="240">
        <v>21410</v>
      </c>
      <c r="M62" s="240">
        <v>67198</v>
      </c>
    </row>
    <row r="63" spans="1:13" ht="12.75">
      <c r="A63" s="239" t="s">
        <v>266</v>
      </c>
      <c r="B63" s="239" t="s">
        <v>261</v>
      </c>
      <c r="C63" s="240">
        <v>859760</v>
      </c>
      <c r="D63" s="240">
        <v>420288</v>
      </c>
      <c r="E63" s="240">
        <v>59611</v>
      </c>
      <c r="F63" s="240">
        <v>301487</v>
      </c>
      <c r="G63" s="240">
        <v>6352</v>
      </c>
      <c r="H63" s="240">
        <v>52838</v>
      </c>
      <c r="I63" s="240">
        <v>439472</v>
      </c>
      <c r="J63" s="240">
        <v>51240</v>
      </c>
      <c r="K63" s="240">
        <v>296253</v>
      </c>
      <c r="L63" s="240">
        <v>24048</v>
      </c>
      <c r="M63" s="240">
        <v>67931</v>
      </c>
    </row>
    <row r="64" spans="1:13" ht="12.75">
      <c r="A64" s="239" t="s">
        <v>268</v>
      </c>
      <c r="B64" s="239" t="s">
        <v>263</v>
      </c>
      <c r="C64" s="240">
        <v>839880</v>
      </c>
      <c r="D64" s="240">
        <v>411915</v>
      </c>
      <c r="E64" s="240">
        <v>55561</v>
      </c>
      <c r="F64" s="240">
        <v>298940</v>
      </c>
      <c r="G64" s="240">
        <v>6399</v>
      </c>
      <c r="H64" s="240">
        <v>51015</v>
      </c>
      <c r="I64" s="240">
        <v>427965</v>
      </c>
      <c r="J64" s="240">
        <v>46302</v>
      </c>
      <c r="K64" s="240">
        <v>290388</v>
      </c>
      <c r="L64" s="240">
        <v>25378</v>
      </c>
      <c r="M64" s="240">
        <v>65897</v>
      </c>
    </row>
    <row r="65" spans="1:13" ht="12.75">
      <c r="A65" s="239" t="s">
        <v>270</v>
      </c>
      <c r="B65" s="239" t="s">
        <v>265</v>
      </c>
      <c r="C65" s="240">
        <v>873239</v>
      </c>
      <c r="D65" s="240">
        <v>429183</v>
      </c>
      <c r="E65" s="240">
        <v>53436</v>
      </c>
      <c r="F65" s="240">
        <v>315600</v>
      </c>
      <c r="G65" s="240">
        <v>7542</v>
      </c>
      <c r="H65" s="240">
        <v>52605</v>
      </c>
      <c r="I65" s="240">
        <v>444056</v>
      </c>
      <c r="J65" s="240">
        <v>45901</v>
      </c>
      <c r="K65" s="240">
        <v>301426</v>
      </c>
      <c r="L65" s="240">
        <v>29563</v>
      </c>
      <c r="M65" s="240">
        <v>67166</v>
      </c>
    </row>
    <row r="66" spans="1:13" ht="12.75">
      <c r="A66" s="239" t="s">
        <v>272</v>
      </c>
      <c r="B66" s="239" t="s">
        <v>267</v>
      </c>
      <c r="C66" s="240">
        <v>862163</v>
      </c>
      <c r="D66" s="240">
        <v>423040</v>
      </c>
      <c r="E66" s="240">
        <v>48787</v>
      </c>
      <c r="F66" s="240">
        <v>316244</v>
      </c>
      <c r="G66" s="240">
        <v>8075</v>
      </c>
      <c r="H66" s="240">
        <v>49934</v>
      </c>
      <c r="I66" s="240">
        <v>439123</v>
      </c>
      <c r="J66" s="240">
        <v>42528</v>
      </c>
      <c r="K66" s="240">
        <v>299421</v>
      </c>
      <c r="L66" s="240">
        <v>31951</v>
      </c>
      <c r="M66" s="240">
        <v>65223</v>
      </c>
    </row>
    <row r="67" spans="1:13" ht="12.75">
      <c r="A67" s="239" t="s">
        <v>274</v>
      </c>
      <c r="B67" s="239" t="s">
        <v>269</v>
      </c>
      <c r="C67" s="240">
        <v>861536</v>
      </c>
      <c r="D67" s="240">
        <v>424369</v>
      </c>
      <c r="E67" s="240">
        <v>46304</v>
      </c>
      <c r="F67" s="240">
        <v>319440</v>
      </c>
      <c r="G67" s="240">
        <v>8915</v>
      </c>
      <c r="H67" s="240">
        <v>49710</v>
      </c>
      <c r="I67" s="240">
        <v>437167</v>
      </c>
      <c r="J67" s="240">
        <v>40782</v>
      </c>
      <c r="K67" s="240">
        <v>297652</v>
      </c>
      <c r="L67" s="240">
        <v>35016</v>
      </c>
      <c r="M67" s="240">
        <v>63717</v>
      </c>
    </row>
    <row r="68" spans="1:13" ht="12.75">
      <c r="A68" s="239" t="s">
        <v>276</v>
      </c>
      <c r="B68" s="239" t="s">
        <v>271</v>
      </c>
      <c r="C68" s="240">
        <v>847584</v>
      </c>
      <c r="D68" s="240">
        <v>416248</v>
      </c>
      <c r="E68" s="240">
        <v>43091</v>
      </c>
      <c r="F68" s="240">
        <v>316822</v>
      </c>
      <c r="G68" s="240">
        <v>9205</v>
      </c>
      <c r="H68" s="240">
        <v>47130</v>
      </c>
      <c r="I68" s="240">
        <v>431336</v>
      </c>
      <c r="J68" s="240">
        <v>38503</v>
      </c>
      <c r="K68" s="240">
        <v>293604</v>
      </c>
      <c r="L68" s="240">
        <v>38109</v>
      </c>
      <c r="M68" s="240">
        <v>61120</v>
      </c>
    </row>
    <row r="69" spans="1:13" ht="12.75">
      <c r="A69" s="239" t="s">
        <v>278</v>
      </c>
      <c r="B69" s="239" t="s">
        <v>273</v>
      </c>
      <c r="C69" s="240">
        <v>804861</v>
      </c>
      <c r="D69" s="240">
        <v>393933</v>
      </c>
      <c r="E69" s="240">
        <v>38725</v>
      </c>
      <c r="F69" s="240">
        <v>302215</v>
      </c>
      <c r="G69" s="240">
        <v>9947</v>
      </c>
      <c r="H69" s="240">
        <v>43046</v>
      </c>
      <c r="I69" s="240">
        <v>410928</v>
      </c>
      <c r="J69" s="240">
        <v>34923</v>
      </c>
      <c r="K69" s="240">
        <v>279138</v>
      </c>
      <c r="L69" s="240">
        <v>40063</v>
      </c>
      <c r="M69" s="240">
        <v>56804</v>
      </c>
    </row>
    <row r="70" spans="1:13" ht="12.75">
      <c r="A70" s="239" t="s">
        <v>280</v>
      </c>
      <c r="B70" s="239" t="s">
        <v>275</v>
      </c>
      <c r="C70" s="240">
        <v>610308</v>
      </c>
      <c r="D70" s="240">
        <v>298504</v>
      </c>
      <c r="E70" s="240">
        <v>28129</v>
      </c>
      <c r="F70" s="240">
        <v>230591</v>
      </c>
      <c r="G70" s="240">
        <v>8082</v>
      </c>
      <c r="H70" s="240">
        <v>31702</v>
      </c>
      <c r="I70" s="240">
        <v>311804</v>
      </c>
      <c r="J70" s="240">
        <v>25236</v>
      </c>
      <c r="K70" s="240">
        <v>210928</v>
      </c>
      <c r="L70" s="240">
        <v>34442</v>
      </c>
      <c r="M70" s="240">
        <v>41198</v>
      </c>
    </row>
    <row r="71" spans="1:13" ht="12.75">
      <c r="A71" s="239" t="s">
        <v>282</v>
      </c>
      <c r="B71" s="239" t="s">
        <v>277</v>
      </c>
      <c r="C71" s="240">
        <v>600014</v>
      </c>
      <c r="D71" s="240">
        <v>291645</v>
      </c>
      <c r="E71" s="240">
        <v>26306</v>
      </c>
      <c r="F71" s="240">
        <v>226506</v>
      </c>
      <c r="G71" s="240">
        <v>8556</v>
      </c>
      <c r="H71" s="240">
        <v>30277</v>
      </c>
      <c r="I71" s="240">
        <v>308369</v>
      </c>
      <c r="J71" s="240">
        <v>24007</v>
      </c>
      <c r="K71" s="240">
        <v>207241</v>
      </c>
      <c r="L71" s="240">
        <v>38459</v>
      </c>
      <c r="M71" s="240">
        <v>38662</v>
      </c>
    </row>
    <row r="72" spans="1:13" ht="12.75">
      <c r="A72" s="239" t="s">
        <v>284</v>
      </c>
      <c r="B72" s="239" t="s">
        <v>279</v>
      </c>
      <c r="C72" s="240">
        <v>583743</v>
      </c>
      <c r="D72" s="240">
        <v>283815</v>
      </c>
      <c r="E72" s="240">
        <v>24296</v>
      </c>
      <c r="F72" s="240">
        <v>222574</v>
      </c>
      <c r="G72" s="240">
        <v>9290</v>
      </c>
      <c r="H72" s="240">
        <v>27655</v>
      </c>
      <c r="I72" s="240">
        <v>299928</v>
      </c>
      <c r="J72" s="240">
        <v>22890</v>
      </c>
      <c r="K72" s="240">
        <v>199710</v>
      </c>
      <c r="L72" s="240">
        <v>40786</v>
      </c>
      <c r="M72" s="240">
        <v>36542</v>
      </c>
    </row>
    <row r="73" spans="1:13" ht="12.75">
      <c r="A73" s="239" t="s">
        <v>286</v>
      </c>
      <c r="B73" s="239" t="s">
        <v>281</v>
      </c>
      <c r="C73" s="240">
        <v>546523</v>
      </c>
      <c r="D73" s="240">
        <v>265166</v>
      </c>
      <c r="E73" s="240">
        <v>22638</v>
      </c>
      <c r="F73" s="240">
        <v>208122</v>
      </c>
      <c r="G73" s="240">
        <v>9456</v>
      </c>
      <c r="H73" s="240">
        <v>24950</v>
      </c>
      <c r="I73" s="240">
        <v>281357</v>
      </c>
      <c r="J73" s="240">
        <v>21173</v>
      </c>
      <c r="K73" s="240">
        <v>185387</v>
      </c>
      <c r="L73" s="240">
        <v>42540</v>
      </c>
      <c r="M73" s="240">
        <v>32257</v>
      </c>
    </row>
    <row r="74" spans="1:13" ht="12.75">
      <c r="A74" s="239" t="s">
        <v>288</v>
      </c>
      <c r="B74" s="239" t="s">
        <v>283</v>
      </c>
      <c r="C74" s="240">
        <v>487297</v>
      </c>
      <c r="D74" s="240">
        <v>234263</v>
      </c>
      <c r="E74" s="240">
        <v>20047</v>
      </c>
      <c r="F74" s="240">
        <v>185012</v>
      </c>
      <c r="G74" s="240">
        <v>9037</v>
      </c>
      <c r="H74" s="240">
        <v>20167</v>
      </c>
      <c r="I74" s="240">
        <v>253034</v>
      </c>
      <c r="J74" s="240">
        <v>18594</v>
      </c>
      <c r="K74" s="240">
        <v>165376</v>
      </c>
      <c r="L74" s="240">
        <v>41442</v>
      </c>
      <c r="M74" s="240">
        <v>27622</v>
      </c>
    </row>
    <row r="75" spans="1:13" ht="12.75">
      <c r="A75" s="239" t="s">
        <v>290</v>
      </c>
      <c r="B75" s="239" t="s">
        <v>285</v>
      </c>
      <c r="C75" s="240">
        <v>509268</v>
      </c>
      <c r="D75" s="240">
        <v>242638</v>
      </c>
      <c r="E75" s="240">
        <v>20714</v>
      </c>
      <c r="F75" s="240">
        <v>191279</v>
      </c>
      <c r="G75" s="240">
        <v>10442</v>
      </c>
      <c r="H75" s="240">
        <v>20203</v>
      </c>
      <c r="I75" s="240">
        <v>266630</v>
      </c>
      <c r="J75" s="240">
        <v>19167</v>
      </c>
      <c r="K75" s="240">
        <v>172388</v>
      </c>
      <c r="L75" s="240">
        <v>47898</v>
      </c>
      <c r="M75" s="240">
        <v>27177</v>
      </c>
    </row>
    <row r="76" spans="1:13" ht="12.75">
      <c r="A76" s="239" t="s">
        <v>292</v>
      </c>
      <c r="B76" s="239" t="s">
        <v>287</v>
      </c>
      <c r="C76" s="240">
        <v>535806</v>
      </c>
      <c r="D76" s="240">
        <v>252001</v>
      </c>
      <c r="E76" s="240">
        <v>21527</v>
      </c>
      <c r="F76" s="240">
        <v>199053</v>
      </c>
      <c r="G76" s="240">
        <v>11699</v>
      </c>
      <c r="H76" s="240">
        <v>19722</v>
      </c>
      <c r="I76" s="240">
        <v>283805</v>
      </c>
      <c r="J76" s="240">
        <v>20464</v>
      </c>
      <c r="K76" s="240">
        <v>180008</v>
      </c>
      <c r="L76" s="240">
        <v>56674</v>
      </c>
      <c r="M76" s="240">
        <v>26659</v>
      </c>
    </row>
    <row r="77" spans="1:13" ht="12.75">
      <c r="A77" s="239" t="s">
        <v>294</v>
      </c>
      <c r="B77" s="239" t="s">
        <v>289</v>
      </c>
      <c r="C77" s="240">
        <v>526550</v>
      </c>
      <c r="D77" s="240">
        <v>245399</v>
      </c>
      <c r="E77" s="240">
        <v>20857</v>
      </c>
      <c r="F77" s="240">
        <v>193916</v>
      </c>
      <c r="G77" s="240">
        <v>12500</v>
      </c>
      <c r="H77" s="240">
        <v>18126</v>
      </c>
      <c r="I77" s="240">
        <v>281151</v>
      </c>
      <c r="J77" s="240">
        <v>19649</v>
      </c>
      <c r="K77" s="240">
        <v>175537</v>
      </c>
      <c r="L77" s="240">
        <v>61059</v>
      </c>
      <c r="M77" s="240">
        <v>24906</v>
      </c>
    </row>
    <row r="78" spans="1:13" ht="12.75">
      <c r="A78" s="239" t="s">
        <v>296</v>
      </c>
      <c r="B78" s="239" t="s">
        <v>291</v>
      </c>
      <c r="C78" s="240">
        <v>521269</v>
      </c>
      <c r="D78" s="240">
        <v>241267</v>
      </c>
      <c r="E78" s="240">
        <v>20987</v>
      </c>
      <c r="F78" s="240">
        <v>190406</v>
      </c>
      <c r="G78" s="240">
        <v>13366</v>
      </c>
      <c r="H78" s="240">
        <v>16508</v>
      </c>
      <c r="I78" s="240">
        <v>280002</v>
      </c>
      <c r="J78" s="240">
        <v>19942</v>
      </c>
      <c r="K78" s="240">
        <v>170850</v>
      </c>
      <c r="L78" s="240">
        <v>66548</v>
      </c>
      <c r="M78" s="240">
        <v>22662</v>
      </c>
    </row>
    <row r="79" spans="1:13" ht="12.75">
      <c r="A79" s="239" t="s">
        <v>298</v>
      </c>
      <c r="B79" s="239" t="s">
        <v>293</v>
      </c>
      <c r="C79" s="240">
        <v>524789</v>
      </c>
      <c r="D79" s="240">
        <v>239874</v>
      </c>
      <c r="E79" s="240">
        <v>20738</v>
      </c>
      <c r="F79" s="240">
        <v>189107</v>
      </c>
      <c r="G79" s="240">
        <v>14661</v>
      </c>
      <c r="H79" s="240">
        <v>15368</v>
      </c>
      <c r="I79" s="240">
        <v>284915</v>
      </c>
      <c r="J79" s="240">
        <v>20032</v>
      </c>
      <c r="K79" s="240">
        <v>169304</v>
      </c>
      <c r="L79" s="240">
        <v>73633</v>
      </c>
      <c r="M79" s="240">
        <v>21946</v>
      </c>
    </row>
    <row r="80" spans="1:13" ht="12.75">
      <c r="A80" s="239" t="s">
        <v>300</v>
      </c>
      <c r="B80" s="239" t="s">
        <v>295</v>
      </c>
      <c r="C80" s="240">
        <v>514674</v>
      </c>
      <c r="D80" s="240">
        <v>231404</v>
      </c>
      <c r="E80" s="240">
        <v>20326</v>
      </c>
      <c r="F80" s="240">
        <v>181896</v>
      </c>
      <c r="G80" s="240">
        <v>15939</v>
      </c>
      <c r="H80" s="240">
        <v>13243</v>
      </c>
      <c r="I80" s="240">
        <v>283270</v>
      </c>
      <c r="J80" s="240">
        <v>19469</v>
      </c>
      <c r="K80" s="240">
        <v>162813</v>
      </c>
      <c r="L80" s="240">
        <v>81182</v>
      </c>
      <c r="M80" s="240">
        <v>19806</v>
      </c>
    </row>
    <row r="81" spans="1:13" ht="12.75">
      <c r="A81" s="239" t="s">
        <v>302</v>
      </c>
      <c r="B81" s="239" t="s">
        <v>297</v>
      </c>
      <c r="C81" s="240">
        <v>521517</v>
      </c>
      <c r="D81" s="240">
        <v>232218</v>
      </c>
      <c r="E81" s="240">
        <v>19890</v>
      </c>
      <c r="F81" s="240">
        <v>182717</v>
      </c>
      <c r="G81" s="240">
        <v>17453</v>
      </c>
      <c r="H81" s="240">
        <v>12158</v>
      </c>
      <c r="I81" s="240">
        <v>289299</v>
      </c>
      <c r="J81" s="240">
        <v>20319</v>
      </c>
      <c r="K81" s="240">
        <v>160644</v>
      </c>
      <c r="L81" s="240">
        <v>89412</v>
      </c>
      <c r="M81" s="240">
        <v>18924</v>
      </c>
    </row>
    <row r="82" spans="1:13" ht="12.75">
      <c r="A82" s="239" t="s">
        <v>304</v>
      </c>
      <c r="B82" s="239" t="s">
        <v>299</v>
      </c>
      <c r="C82" s="240">
        <v>504645</v>
      </c>
      <c r="D82" s="240">
        <v>222267</v>
      </c>
      <c r="E82" s="240">
        <v>19107</v>
      </c>
      <c r="F82" s="240">
        <v>173837</v>
      </c>
      <c r="G82" s="240">
        <v>18345</v>
      </c>
      <c r="H82" s="240">
        <v>10978</v>
      </c>
      <c r="I82" s="240">
        <v>282378</v>
      </c>
      <c r="J82" s="240">
        <v>20305</v>
      </c>
      <c r="K82" s="240">
        <v>150715</v>
      </c>
      <c r="L82" s="240">
        <v>94041</v>
      </c>
      <c r="M82" s="240">
        <v>17317</v>
      </c>
    </row>
    <row r="83" spans="1:13" ht="12.75">
      <c r="A83" s="239" t="s">
        <v>306</v>
      </c>
      <c r="B83" s="239" t="s">
        <v>301</v>
      </c>
      <c r="C83" s="240">
        <v>517094</v>
      </c>
      <c r="D83" s="240">
        <v>224150</v>
      </c>
      <c r="E83" s="240">
        <v>18487</v>
      </c>
      <c r="F83" s="240">
        <v>174989</v>
      </c>
      <c r="G83" s="240">
        <v>19965</v>
      </c>
      <c r="H83" s="240">
        <v>10709</v>
      </c>
      <c r="I83" s="240">
        <v>292944</v>
      </c>
      <c r="J83" s="240">
        <v>21343</v>
      </c>
      <c r="K83" s="240">
        <v>149361</v>
      </c>
      <c r="L83" s="240">
        <v>105351</v>
      </c>
      <c r="M83" s="240">
        <v>16889</v>
      </c>
    </row>
    <row r="84" spans="1:13" ht="12.75">
      <c r="A84" s="239" t="s">
        <v>308</v>
      </c>
      <c r="B84" s="239" t="s">
        <v>303</v>
      </c>
      <c r="C84" s="240">
        <v>499429</v>
      </c>
      <c r="D84" s="240">
        <v>213256</v>
      </c>
      <c r="E84" s="240">
        <v>18262</v>
      </c>
      <c r="F84" s="240">
        <v>164879</v>
      </c>
      <c r="G84" s="240">
        <v>20795</v>
      </c>
      <c r="H84" s="240">
        <v>9320</v>
      </c>
      <c r="I84" s="240">
        <v>286173</v>
      </c>
      <c r="J84" s="240">
        <v>21434</v>
      </c>
      <c r="K84" s="240">
        <v>138533</v>
      </c>
      <c r="L84" s="240">
        <v>110606</v>
      </c>
      <c r="M84" s="240">
        <v>15600</v>
      </c>
    </row>
    <row r="85" spans="1:13" ht="12.75">
      <c r="A85" s="239" t="s">
        <v>310</v>
      </c>
      <c r="B85" s="239" t="s">
        <v>305</v>
      </c>
      <c r="C85" s="240">
        <v>495751</v>
      </c>
      <c r="D85" s="240">
        <v>208173</v>
      </c>
      <c r="E85" s="240">
        <v>17582</v>
      </c>
      <c r="F85" s="240">
        <v>160052</v>
      </c>
      <c r="G85" s="240">
        <v>22130</v>
      </c>
      <c r="H85" s="240">
        <v>8409</v>
      </c>
      <c r="I85" s="240">
        <v>287578</v>
      </c>
      <c r="J85" s="240">
        <v>20949</v>
      </c>
      <c r="K85" s="240">
        <v>132980</v>
      </c>
      <c r="L85" s="240">
        <v>118734</v>
      </c>
      <c r="M85" s="240">
        <v>14915</v>
      </c>
    </row>
    <row r="86" spans="1:13" ht="12.75">
      <c r="A86" s="239" t="s">
        <v>312</v>
      </c>
      <c r="B86" s="239" t="s">
        <v>307</v>
      </c>
      <c r="C86" s="240">
        <v>459968</v>
      </c>
      <c r="D86" s="240">
        <v>190954</v>
      </c>
      <c r="E86" s="240">
        <v>15635</v>
      </c>
      <c r="F86" s="240">
        <v>145507</v>
      </c>
      <c r="G86" s="240">
        <v>22425</v>
      </c>
      <c r="H86" s="240">
        <v>7387</v>
      </c>
      <c r="I86" s="240">
        <v>269014</v>
      </c>
      <c r="J86" s="240">
        <v>20234</v>
      </c>
      <c r="K86" s="240">
        <v>116704</v>
      </c>
      <c r="L86" s="240">
        <v>119015</v>
      </c>
      <c r="M86" s="240">
        <v>13061</v>
      </c>
    </row>
    <row r="87" spans="1:13" ht="12.75">
      <c r="A87" s="239" t="s">
        <v>314</v>
      </c>
      <c r="B87" s="239" t="s">
        <v>309</v>
      </c>
      <c r="C87" s="240">
        <v>446699</v>
      </c>
      <c r="D87" s="240">
        <v>181109</v>
      </c>
      <c r="E87" s="240">
        <v>14426</v>
      </c>
      <c r="F87" s="240">
        <v>137606</v>
      </c>
      <c r="G87" s="240">
        <v>22919</v>
      </c>
      <c r="H87" s="240">
        <v>6158</v>
      </c>
      <c r="I87" s="240">
        <v>265590</v>
      </c>
      <c r="J87" s="240">
        <v>20510</v>
      </c>
      <c r="K87" s="240">
        <v>108169</v>
      </c>
      <c r="L87" s="240">
        <v>124970</v>
      </c>
      <c r="M87" s="240">
        <v>11941</v>
      </c>
    </row>
    <row r="88" spans="1:13" ht="12.75">
      <c r="A88" s="239" t="s">
        <v>316</v>
      </c>
      <c r="B88" s="239" t="s">
        <v>311</v>
      </c>
      <c r="C88" s="240">
        <v>423272</v>
      </c>
      <c r="D88" s="240">
        <v>168110</v>
      </c>
      <c r="E88" s="240">
        <v>13560</v>
      </c>
      <c r="F88" s="240">
        <v>125420</v>
      </c>
      <c r="G88" s="240">
        <v>23735</v>
      </c>
      <c r="H88" s="240">
        <v>5395</v>
      </c>
      <c r="I88" s="240">
        <v>255162</v>
      </c>
      <c r="J88" s="240">
        <v>19950</v>
      </c>
      <c r="K88" s="240">
        <v>96452</v>
      </c>
      <c r="L88" s="240">
        <v>127826</v>
      </c>
      <c r="M88" s="240">
        <v>10934</v>
      </c>
    </row>
    <row r="89" spans="1:13" ht="12.75">
      <c r="A89" s="239" t="s">
        <v>318</v>
      </c>
      <c r="B89" s="239" t="s">
        <v>313</v>
      </c>
      <c r="C89" s="240">
        <v>408517</v>
      </c>
      <c r="D89" s="240">
        <v>159055</v>
      </c>
      <c r="E89" s="240">
        <v>12471</v>
      </c>
      <c r="F89" s="240">
        <v>117549</v>
      </c>
      <c r="G89" s="240">
        <v>24200</v>
      </c>
      <c r="H89" s="240">
        <v>4835</v>
      </c>
      <c r="I89" s="240">
        <v>249462</v>
      </c>
      <c r="J89" s="240">
        <v>19267</v>
      </c>
      <c r="K89" s="240">
        <v>88124</v>
      </c>
      <c r="L89" s="240">
        <v>131587</v>
      </c>
      <c r="M89" s="240">
        <v>10484</v>
      </c>
    </row>
    <row r="90" spans="1:13" ht="12.75">
      <c r="A90" s="239" t="s">
        <v>320</v>
      </c>
      <c r="B90" s="239" t="s">
        <v>315</v>
      </c>
      <c r="C90" s="240">
        <v>388225</v>
      </c>
      <c r="D90" s="240">
        <v>147581</v>
      </c>
      <c r="E90" s="240">
        <v>10868</v>
      </c>
      <c r="F90" s="240">
        <v>107146</v>
      </c>
      <c r="G90" s="240">
        <v>25487</v>
      </c>
      <c r="H90" s="240">
        <v>4080</v>
      </c>
      <c r="I90" s="240">
        <v>240644</v>
      </c>
      <c r="J90" s="240">
        <v>19035</v>
      </c>
      <c r="K90" s="240">
        <v>76508</v>
      </c>
      <c r="L90" s="240">
        <v>135553</v>
      </c>
      <c r="M90" s="240">
        <v>9548</v>
      </c>
    </row>
    <row r="91" spans="1:13" ht="12.75">
      <c r="A91" s="239" t="s">
        <v>322</v>
      </c>
      <c r="B91" s="239" t="s">
        <v>317</v>
      </c>
      <c r="C91" s="240">
        <v>360156</v>
      </c>
      <c r="D91" s="240">
        <v>132971</v>
      </c>
      <c r="E91" s="240">
        <v>9824</v>
      </c>
      <c r="F91" s="240">
        <v>94631</v>
      </c>
      <c r="G91" s="240">
        <v>25157</v>
      </c>
      <c r="H91" s="240">
        <v>3359</v>
      </c>
      <c r="I91" s="240">
        <v>227185</v>
      </c>
      <c r="J91" s="240">
        <v>18301</v>
      </c>
      <c r="K91" s="240">
        <v>65962</v>
      </c>
      <c r="L91" s="240">
        <v>134355</v>
      </c>
      <c r="M91" s="240">
        <v>8567</v>
      </c>
    </row>
    <row r="92" spans="1:13" ht="12.75">
      <c r="A92" s="239" t="s">
        <v>324</v>
      </c>
      <c r="B92" s="239" t="s">
        <v>319</v>
      </c>
      <c r="C92" s="240">
        <v>341909</v>
      </c>
      <c r="D92" s="240">
        <v>123448</v>
      </c>
      <c r="E92" s="240">
        <v>8742</v>
      </c>
      <c r="F92" s="240">
        <v>86776</v>
      </c>
      <c r="G92" s="240">
        <v>25011</v>
      </c>
      <c r="H92" s="240">
        <v>2919</v>
      </c>
      <c r="I92" s="240">
        <v>218461</v>
      </c>
      <c r="J92" s="240">
        <v>17443</v>
      </c>
      <c r="K92" s="240">
        <v>58117</v>
      </c>
      <c r="L92" s="240">
        <v>135214</v>
      </c>
      <c r="M92" s="240">
        <v>7687</v>
      </c>
    </row>
    <row r="93" spans="1:13" ht="12.75">
      <c r="A93" s="239" t="s">
        <v>326</v>
      </c>
      <c r="B93" s="239" t="s">
        <v>321</v>
      </c>
      <c r="C93" s="240">
        <v>319602</v>
      </c>
      <c r="D93" s="240">
        <v>112505</v>
      </c>
      <c r="E93" s="240">
        <v>7984</v>
      </c>
      <c r="F93" s="240">
        <v>77354</v>
      </c>
      <c r="G93" s="240">
        <v>24808</v>
      </c>
      <c r="H93" s="240">
        <v>2359</v>
      </c>
      <c r="I93" s="240">
        <v>207097</v>
      </c>
      <c r="J93" s="240">
        <v>16486</v>
      </c>
      <c r="K93" s="240">
        <v>48765</v>
      </c>
      <c r="L93" s="240">
        <v>134366</v>
      </c>
      <c r="M93" s="240">
        <v>7480</v>
      </c>
    </row>
    <row r="94" spans="1:13" ht="12.75">
      <c r="A94" s="239" t="s">
        <v>328</v>
      </c>
      <c r="B94" s="239" t="s">
        <v>323</v>
      </c>
      <c r="C94" s="240">
        <v>303351</v>
      </c>
      <c r="D94" s="240">
        <v>104433</v>
      </c>
      <c r="E94" s="240">
        <v>6891</v>
      </c>
      <c r="F94" s="240">
        <v>70555</v>
      </c>
      <c r="G94" s="240">
        <v>24840</v>
      </c>
      <c r="H94" s="240">
        <v>2147</v>
      </c>
      <c r="I94" s="240">
        <v>198918</v>
      </c>
      <c r="J94" s="240">
        <v>16080</v>
      </c>
      <c r="K94" s="240">
        <v>42128</v>
      </c>
      <c r="L94" s="240">
        <v>133826</v>
      </c>
      <c r="M94" s="240">
        <v>6884</v>
      </c>
    </row>
    <row r="95" spans="1:13" ht="12.75">
      <c r="A95" s="239" t="s">
        <v>330</v>
      </c>
      <c r="B95" s="239" t="s">
        <v>325</v>
      </c>
      <c r="C95" s="240">
        <v>280925</v>
      </c>
      <c r="D95" s="240">
        <v>94910</v>
      </c>
      <c r="E95" s="240">
        <v>6082</v>
      </c>
      <c r="F95" s="240">
        <v>62284</v>
      </c>
      <c r="G95" s="240">
        <v>24501</v>
      </c>
      <c r="H95" s="240">
        <v>2043</v>
      </c>
      <c r="I95" s="240">
        <v>186015</v>
      </c>
      <c r="J95" s="240">
        <v>15019</v>
      </c>
      <c r="K95" s="240">
        <v>34209</v>
      </c>
      <c r="L95" s="240">
        <v>130644</v>
      </c>
      <c r="M95" s="240">
        <v>6143</v>
      </c>
    </row>
    <row r="96" spans="1:13" ht="12.75">
      <c r="A96" s="239" t="s">
        <v>332</v>
      </c>
      <c r="B96" s="239" t="s">
        <v>327</v>
      </c>
      <c r="C96" s="240">
        <v>152320</v>
      </c>
      <c r="D96" s="240">
        <v>49292</v>
      </c>
      <c r="E96" s="240">
        <v>3117</v>
      </c>
      <c r="F96" s="240">
        <v>31587</v>
      </c>
      <c r="G96" s="240">
        <v>13696</v>
      </c>
      <c r="H96" s="240">
        <v>892</v>
      </c>
      <c r="I96" s="240">
        <v>103028</v>
      </c>
      <c r="J96" s="240">
        <v>8579</v>
      </c>
      <c r="K96" s="240">
        <v>16429</v>
      </c>
      <c r="L96" s="240">
        <v>74658</v>
      </c>
      <c r="M96" s="240">
        <v>3362</v>
      </c>
    </row>
    <row r="97" spans="1:13" ht="12.75">
      <c r="A97" s="239" t="s">
        <v>336</v>
      </c>
      <c r="B97" s="239" t="s">
        <v>329</v>
      </c>
      <c r="C97" s="240">
        <v>119397</v>
      </c>
      <c r="D97" s="240">
        <v>36772</v>
      </c>
      <c r="E97" s="240">
        <v>2245</v>
      </c>
      <c r="F97" s="240">
        <v>22707</v>
      </c>
      <c r="G97" s="240">
        <v>11180</v>
      </c>
      <c r="H97" s="240">
        <v>640</v>
      </c>
      <c r="I97" s="240">
        <v>82625</v>
      </c>
      <c r="J97" s="240">
        <v>7153</v>
      </c>
      <c r="K97" s="240">
        <v>11455</v>
      </c>
      <c r="L97" s="240">
        <v>61302</v>
      </c>
      <c r="M97" s="240">
        <v>2715</v>
      </c>
    </row>
    <row r="98" spans="1:13" ht="12.75">
      <c r="A98" s="239" t="s">
        <v>338</v>
      </c>
      <c r="B98" s="239" t="s">
        <v>331</v>
      </c>
      <c r="C98" s="240">
        <v>94306</v>
      </c>
      <c r="D98" s="240">
        <v>27535</v>
      </c>
      <c r="E98" s="240">
        <v>1785</v>
      </c>
      <c r="F98" s="240">
        <v>16083</v>
      </c>
      <c r="G98" s="240">
        <v>9204</v>
      </c>
      <c r="H98" s="240">
        <v>463</v>
      </c>
      <c r="I98" s="240">
        <v>66771</v>
      </c>
      <c r="J98" s="240">
        <v>5711</v>
      </c>
      <c r="K98" s="240">
        <v>7771</v>
      </c>
      <c r="L98" s="240">
        <v>51156</v>
      </c>
      <c r="M98" s="240">
        <v>2133</v>
      </c>
    </row>
    <row r="99" spans="1:13" ht="12.75">
      <c r="A99" s="239" t="s">
        <v>340</v>
      </c>
      <c r="B99" s="239" t="s">
        <v>333</v>
      </c>
      <c r="C99" s="240">
        <v>76353</v>
      </c>
      <c r="D99" s="240">
        <v>21791</v>
      </c>
      <c r="E99" s="240">
        <v>1424</v>
      </c>
      <c r="F99" s="240">
        <v>12557</v>
      </c>
      <c r="G99" s="240">
        <v>7505</v>
      </c>
      <c r="H99" s="240">
        <v>305</v>
      </c>
      <c r="I99" s="240">
        <v>54562</v>
      </c>
      <c r="J99" s="240">
        <v>4779</v>
      </c>
      <c r="K99" s="240">
        <v>5172</v>
      </c>
      <c r="L99" s="240">
        <v>42864</v>
      </c>
      <c r="M99" s="240">
        <v>1747</v>
      </c>
    </row>
    <row r="100" spans="1:13" ht="12.75">
      <c r="A100" s="239" t="s">
        <v>386</v>
      </c>
      <c r="B100" s="239" t="s">
        <v>335</v>
      </c>
      <c r="C100" s="240">
        <v>488451</v>
      </c>
      <c r="D100" s="240">
        <v>113692</v>
      </c>
      <c r="E100" s="240">
        <v>8014</v>
      </c>
      <c r="F100" s="240">
        <v>50330</v>
      </c>
      <c r="G100" s="240">
        <v>53725</v>
      </c>
      <c r="H100" s="240">
        <v>1623</v>
      </c>
      <c r="I100" s="240">
        <v>374759</v>
      </c>
      <c r="J100" s="240">
        <v>33021</v>
      </c>
      <c r="K100" s="240">
        <v>18871</v>
      </c>
      <c r="L100" s="240">
        <v>312206</v>
      </c>
      <c r="M100" s="240">
        <v>10661</v>
      </c>
    </row>
    <row r="101" spans="1:13" ht="12.75">
      <c r="A101" s="239" t="s">
        <v>342</v>
      </c>
      <c r="B101" s="239" t="s">
        <v>337</v>
      </c>
      <c r="C101" s="240">
        <v>78805</v>
      </c>
      <c r="D101" s="240">
        <v>21217</v>
      </c>
      <c r="E101" s="240" t="s">
        <v>387</v>
      </c>
      <c r="F101" s="240" t="s">
        <v>387</v>
      </c>
      <c r="G101" s="240" t="s">
        <v>387</v>
      </c>
      <c r="H101" s="240" t="s">
        <v>387</v>
      </c>
      <c r="I101" s="240">
        <v>57588</v>
      </c>
      <c r="J101" s="240" t="s">
        <v>387</v>
      </c>
      <c r="K101" s="240" t="s">
        <v>387</v>
      </c>
      <c r="L101" s="240" t="s">
        <v>387</v>
      </c>
      <c r="M101" s="240" t="s">
        <v>387</v>
      </c>
    </row>
    <row r="102" spans="1:13" ht="12.75">
      <c r="A102" s="239" t="s">
        <v>344</v>
      </c>
      <c r="B102" s="239" t="s">
        <v>339</v>
      </c>
      <c r="C102" s="240">
        <v>101095</v>
      </c>
      <c r="D102" s="240">
        <v>25461</v>
      </c>
      <c r="E102" s="240" t="s">
        <v>387</v>
      </c>
      <c r="F102" s="240" t="s">
        <v>387</v>
      </c>
      <c r="G102" s="240" t="s">
        <v>387</v>
      </c>
      <c r="H102" s="240" t="s">
        <v>387</v>
      </c>
      <c r="I102" s="240">
        <v>75634</v>
      </c>
      <c r="J102" s="240" t="s">
        <v>387</v>
      </c>
      <c r="K102" s="240" t="s">
        <v>387</v>
      </c>
      <c r="L102" s="240" t="s">
        <v>387</v>
      </c>
      <c r="M102" s="240" t="s">
        <v>387</v>
      </c>
    </row>
    <row r="103" spans="1:13" ht="12.75">
      <c r="A103" s="239" t="s">
        <v>346</v>
      </c>
      <c r="B103" s="239" t="s">
        <v>341</v>
      </c>
      <c r="C103" s="240">
        <v>81918</v>
      </c>
      <c r="D103" s="240">
        <v>20300</v>
      </c>
      <c r="E103" s="240" t="s">
        <v>387</v>
      </c>
      <c r="F103" s="240" t="s">
        <v>387</v>
      </c>
      <c r="G103" s="240" t="s">
        <v>387</v>
      </c>
      <c r="H103" s="240" t="s">
        <v>387</v>
      </c>
      <c r="I103" s="240">
        <v>61618</v>
      </c>
      <c r="J103" s="240" t="s">
        <v>387</v>
      </c>
      <c r="K103" s="240" t="s">
        <v>387</v>
      </c>
      <c r="L103" s="240" t="s">
        <v>387</v>
      </c>
      <c r="M103" s="240" t="s">
        <v>387</v>
      </c>
    </row>
    <row r="104" spans="1:13" ht="12.75">
      <c r="A104" s="239" t="s">
        <v>348</v>
      </c>
      <c r="B104" s="239" t="s">
        <v>343</v>
      </c>
      <c r="C104" s="240">
        <v>65177</v>
      </c>
      <c r="D104" s="240">
        <v>15125</v>
      </c>
      <c r="E104" s="240" t="s">
        <v>387</v>
      </c>
      <c r="F104" s="240" t="s">
        <v>387</v>
      </c>
      <c r="G104" s="240" t="s">
        <v>387</v>
      </c>
      <c r="H104" s="240" t="s">
        <v>387</v>
      </c>
      <c r="I104" s="240">
        <v>50052</v>
      </c>
      <c r="J104" s="240" t="s">
        <v>387</v>
      </c>
      <c r="K104" s="240" t="s">
        <v>387</v>
      </c>
      <c r="L104" s="240" t="s">
        <v>387</v>
      </c>
      <c r="M104" s="240" t="s">
        <v>387</v>
      </c>
    </row>
    <row r="105" spans="1:13" ht="12.75">
      <c r="A105" s="239" t="s">
        <v>350</v>
      </c>
      <c r="B105" s="239" t="s">
        <v>345</v>
      </c>
      <c r="C105" s="240">
        <v>47026</v>
      </c>
      <c r="D105" s="240">
        <v>10274</v>
      </c>
      <c r="E105" s="240" t="s">
        <v>387</v>
      </c>
      <c r="F105" s="240" t="s">
        <v>387</v>
      </c>
      <c r="G105" s="240" t="s">
        <v>387</v>
      </c>
      <c r="H105" s="240" t="s">
        <v>387</v>
      </c>
      <c r="I105" s="240">
        <v>36752</v>
      </c>
      <c r="J105" s="240" t="s">
        <v>387</v>
      </c>
      <c r="K105" s="240" t="s">
        <v>387</v>
      </c>
      <c r="L105" s="240" t="s">
        <v>387</v>
      </c>
      <c r="M105" s="240" t="s">
        <v>387</v>
      </c>
    </row>
    <row r="106" spans="1:13" ht="12.75">
      <c r="A106" s="239" t="s">
        <v>352</v>
      </c>
      <c r="B106" s="239" t="s">
        <v>347</v>
      </c>
      <c r="C106" s="240">
        <v>37143</v>
      </c>
      <c r="D106" s="240">
        <v>7550</v>
      </c>
      <c r="E106" s="240" t="s">
        <v>387</v>
      </c>
      <c r="F106" s="240" t="s">
        <v>387</v>
      </c>
      <c r="G106" s="240" t="s">
        <v>387</v>
      </c>
      <c r="H106" s="240" t="s">
        <v>387</v>
      </c>
      <c r="I106" s="240">
        <v>29593</v>
      </c>
      <c r="J106" s="240" t="s">
        <v>387</v>
      </c>
      <c r="K106" s="240" t="s">
        <v>387</v>
      </c>
      <c r="L106" s="240" t="s">
        <v>387</v>
      </c>
      <c r="M106" s="240" t="s">
        <v>387</v>
      </c>
    </row>
    <row r="107" spans="1:13" ht="12.75">
      <c r="A107" s="239" t="s">
        <v>354</v>
      </c>
      <c r="B107" s="239" t="s">
        <v>349</v>
      </c>
      <c r="C107" s="240">
        <v>25743</v>
      </c>
      <c r="D107" s="240">
        <v>4805</v>
      </c>
      <c r="E107" s="240" t="s">
        <v>387</v>
      </c>
      <c r="F107" s="240" t="s">
        <v>387</v>
      </c>
      <c r="G107" s="240" t="s">
        <v>387</v>
      </c>
      <c r="H107" s="240" t="s">
        <v>387</v>
      </c>
      <c r="I107" s="240">
        <v>20938</v>
      </c>
      <c r="J107" s="240" t="s">
        <v>387</v>
      </c>
      <c r="K107" s="240" t="s">
        <v>387</v>
      </c>
      <c r="L107" s="240" t="s">
        <v>387</v>
      </c>
      <c r="M107" s="240" t="s">
        <v>387</v>
      </c>
    </row>
    <row r="108" spans="1:13" ht="12.75">
      <c r="A108" s="239" t="s">
        <v>356</v>
      </c>
      <c r="B108" s="239" t="s">
        <v>351</v>
      </c>
      <c r="C108" s="240">
        <v>18040</v>
      </c>
      <c r="D108" s="240">
        <v>3187</v>
      </c>
      <c r="E108" s="240" t="s">
        <v>387</v>
      </c>
      <c r="F108" s="240" t="s">
        <v>387</v>
      </c>
      <c r="G108" s="240" t="s">
        <v>387</v>
      </c>
      <c r="H108" s="240" t="s">
        <v>387</v>
      </c>
      <c r="I108" s="240">
        <v>14853</v>
      </c>
      <c r="J108" s="240" t="s">
        <v>387</v>
      </c>
      <c r="K108" s="240" t="s">
        <v>387</v>
      </c>
      <c r="L108" s="240" t="s">
        <v>387</v>
      </c>
      <c r="M108" s="240" t="s">
        <v>387</v>
      </c>
    </row>
    <row r="109" spans="1:13" ht="12.75">
      <c r="A109" s="239" t="s">
        <v>358</v>
      </c>
      <c r="B109" s="239" t="s">
        <v>353</v>
      </c>
      <c r="C109" s="240">
        <v>11740</v>
      </c>
      <c r="D109" s="240">
        <v>1949</v>
      </c>
      <c r="E109" s="240" t="s">
        <v>387</v>
      </c>
      <c r="F109" s="240" t="s">
        <v>387</v>
      </c>
      <c r="G109" s="240" t="s">
        <v>387</v>
      </c>
      <c r="H109" s="240" t="s">
        <v>387</v>
      </c>
      <c r="I109" s="240">
        <v>9791</v>
      </c>
      <c r="J109" s="240" t="s">
        <v>387</v>
      </c>
      <c r="K109" s="240" t="s">
        <v>387</v>
      </c>
      <c r="L109" s="240" t="s">
        <v>387</v>
      </c>
      <c r="M109" s="240" t="s">
        <v>387</v>
      </c>
    </row>
    <row r="110" spans="1:13" ht="12.75">
      <c r="A110" s="239" t="s">
        <v>360</v>
      </c>
      <c r="B110" s="239" t="s">
        <v>355</v>
      </c>
      <c r="C110" s="240">
        <v>8189</v>
      </c>
      <c r="D110" s="240">
        <v>1490</v>
      </c>
      <c r="E110" s="240" t="s">
        <v>387</v>
      </c>
      <c r="F110" s="240" t="s">
        <v>387</v>
      </c>
      <c r="G110" s="240" t="s">
        <v>387</v>
      </c>
      <c r="H110" s="240" t="s">
        <v>387</v>
      </c>
      <c r="I110" s="240">
        <v>6699</v>
      </c>
      <c r="J110" s="240" t="s">
        <v>387</v>
      </c>
      <c r="K110" s="240" t="s">
        <v>387</v>
      </c>
      <c r="L110" s="240" t="s">
        <v>387</v>
      </c>
      <c r="M110" s="240" t="s">
        <v>387</v>
      </c>
    </row>
    <row r="111" spans="1:13" ht="12.75">
      <c r="A111" s="239" t="s">
        <v>362</v>
      </c>
      <c r="B111" s="239" t="s">
        <v>357</v>
      </c>
      <c r="C111" s="240">
        <v>5213</v>
      </c>
      <c r="D111" s="240">
        <v>903</v>
      </c>
      <c r="E111" s="240" t="s">
        <v>387</v>
      </c>
      <c r="F111" s="240" t="s">
        <v>387</v>
      </c>
      <c r="G111" s="240" t="s">
        <v>387</v>
      </c>
      <c r="H111" s="240" t="s">
        <v>387</v>
      </c>
      <c r="I111" s="240">
        <v>4310</v>
      </c>
      <c r="J111" s="240" t="s">
        <v>387</v>
      </c>
      <c r="K111" s="240" t="s">
        <v>387</v>
      </c>
      <c r="L111" s="240" t="s">
        <v>387</v>
      </c>
      <c r="M111" s="240" t="s">
        <v>387</v>
      </c>
    </row>
    <row r="112" spans="1:13" ht="12.75">
      <c r="A112" s="239" t="s">
        <v>364</v>
      </c>
      <c r="B112" s="239" t="s">
        <v>359</v>
      </c>
      <c r="C112" s="240">
        <v>3164</v>
      </c>
      <c r="D112" s="240">
        <v>485</v>
      </c>
      <c r="E112" s="240" t="s">
        <v>387</v>
      </c>
      <c r="F112" s="240" t="s">
        <v>387</v>
      </c>
      <c r="G112" s="240" t="s">
        <v>387</v>
      </c>
      <c r="H112" s="240" t="s">
        <v>387</v>
      </c>
      <c r="I112" s="240">
        <v>2679</v>
      </c>
      <c r="J112" s="240" t="s">
        <v>387</v>
      </c>
      <c r="K112" s="240" t="s">
        <v>387</v>
      </c>
      <c r="L112" s="240" t="s">
        <v>387</v>
      </c>
      <c r="M112" s="240" t="s">
        <v>387</v>
      </c>
    </row>
    <row r="113" spans="1:13" ht="12.75">
      <c r="A113" s="239" t="s">
        <v>379</v>
      </c>
      <c r="B113" s="239" t="s">
        <v>361</v>
      </c>
      <c r="C113" s="240">
        <v>2100</v>
      </c>
      <c r="D113" s="240">
        <v>290</v>
      </c>
      <c r="E113" s="240" t="s">
        <v>387</v>
      </c>
      <c r="F113" s="240" t="s">
        <v>387</v>
      </c>
      <c r="G113" s="240" t="s">
        <v>387</v>
      </c>
      <c r="H113" s="240" t="s">
        <v>387</v>
      </c>
      <c r="I113" s="240">
        <v>1810</v>
      </c>
      <c r="J113" s="240" t="s">
        <v>387</v>
      </c>
      <c r="K113" s="240" t="s">
        <v>387</v>
      </c>
      <c r="L113" s="240" t="s">
        <v>387</v>
      </c>
      <c r="M113" s="240" t="s">
        <v>387</v>
      </c>
    </row>
    <row r="114" spans="1:13" ht="12.75">
      <c r="A114" s="239" t="s">
        <v>383</v>
      </c>
      <c r="B114" s="239" t="s">
        <v>363</v>
      </c>
      <c r="C114" s="240">
        <v>1229</v>
      </c>
      <c r="D114" s="240">
        <v>189</v>
      </c>
      <c r="E114" s="240" t="s">
        <v>387</v>
      </c>
      <c r="F114" s="240" t="s">
        <v>387</v>
      </c>
      <c r="G114" s="240" t="s">
        <v>387</v>
      </c>
      <c r="H114" s="240" t="s">
        <v>387</v>
      </c>
      <c r="I114" s="240">
        <v>1040</v>
      </c>
      <c r="J114" s="240" t="s">
        <v>387</v>
      </c>
      <c r="K114" s="240" t="s">
        <v>387</v>
      </c>
      <c r="L114" s="240" t="s">
        <v>387</v>
      </c>
      <c r="M114" s="240" t="s">
        <v>387</v>
      </c>
    </row>
    <row r="115" spans="1:13" ht="12.75">
      <c r="A115" s="239" t="s">
        <v>388</v>
      </c>
      <c r="B115" s="239" t="s">
        <v>365</v>
      </c>
      <c r="C115" s="240">
        <v>847</v>
      </c>
      <c r="D115" s="240">
        <v>207</v>
      </c>
      <c r="E115" s="240" t="s">
        <v>387</v>
      </c>
      <c r="F115" s="240" t="s">
        <v>387</v>
      </c>
      <c r="G115" s="240" t="s">
        <v>387</v>
      </c>
      <c r="H115" s="240" t="s">
        <v>387</v>
      </c>
      <c r="I115" s="240">
        <v>640</v>
      </c>
      <c r="J115" s="240" t="s">
        <v>387</v>
      </c>
      <c r="K115" s="240" t="s">
        <v>387</v>
      </c>
      <c r="L115" s="240" t="s">
        <v>387</v>
      </c>
      <c r="M115" s="240" t="s">
        <v>387</v>
      </c>
    </row>
    <row r="116" spans="1:13" ht="12.75">
      <c r="A116" s="239" t="s">
        <v>389</v>
      </c>
      <c r="B116" s="239" t="s">
        <v>367</v>
      </c>
      <c r="C116" s="240">
        <v>1022</v>
      </c>
      <c r="D116" s="240">
        <v>260</v>
      </c>
      <c r="E116" s="240" t="s">
        <v>387</v>
      </c>
      <c r="F116" s="240" t="s">
        <v>387</v>
      </c>
      <c r="G116" s="240" t="s">
        <v>387</v>
      </c>
      <c r="H116" s="240" t="s">
        <v>387</v>
      </c>
      <c r="I116" s="240">
        <v>762</v>
      </c>
      <c r="J116" s="240" t="s">
        <v>387</v>
      </c>
      <c r="K116" s="240" t="s">
        <v>387</v>
      </c>
      <c r="L116" s="240" t="s">
        <v>387</v>
      </c>
      <c r="M116" s="240" t="s">
        <v>387</v>
      </c>
    </row>
    <row r="117" spans="3:13" ht="12.75"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</row>
    <row r="118" spans="1:13" ht="12.75">
      <c r="A118" s="303" t="s">
        <v>41</v>
      </c>
      <c r="B118" s="303"/>
      <c r="C118" s="240">
        <v>63186117</v>
      </c>
      <c r="D118" s="240">
        <v>30570044</v>
      </c>
      <c r="E118" s="240">
        <v>15876294</v>
      </c>
      <c r="F118" s="240">
        <v>12548109</v>
      </c>
      <c r="G118" s="240">
        <v>665616</v>
      </c>
      <c r="H118" s="240">
        <v>1480025</v>
      </c>
      <c r="I118" s="240">
        <v>32616073</v>
      </c>
      <c r="J118" s="240">
        <v>14651722</v>
      </c>
      <c r="K118" s="240">
        <v>12496610</v>
      </c>
      <c r="L118" s="240">
        <v>3361795</v>
      </c>
      <c r="M118" s="240">
        <v>2105946</v>
      </c>
    </row>
    <row r="119" spans="1:13" ht="12.75">
      <c r="A119" s="241"/>
      <c r="B119" s="241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</row>
    <row r="120" spans="1:13" ht="12.75">
      <c r="A120" s="303" t="s">
        <v>368</v>
      </c>
      <c r="B120" s="303"/>
      <c r="C120" s="240">
        <v>15887753</v>
      </c>
      <c r="D120" s="240">
        <v>8123716</v>
      </c>
      <c r="E120" s="240">
        <v>8119985</v>
      </c>
      <c r="F120" s="240">
        <v>2822</v>
      </c>
      <c r="G120" s="240">
        <v>493</v>
      </c>
      <c r="H120" s="240">
        <v>416</v>
      </c>
      <c r="I120" s="240">
        <v>7764037</v>
      </c>
      <c r="J120" s="240">
        <v>7746761</v>
      </c>
      <c r="K120" s="240">
        <v>15207</v>
      </c>
      <c r="L120" s="240">
        <v>949</v>
      </c>
      <c r="M120" s="240">
        <v>1120</v>
      </c>
    </row>
    <row r="121" spans="1:13" ht="12.75">
      <c r="A121" s="303" t="s">
        <v>31</v>
      </c>
      <c r="B121" s="303"/>
      <c r="C121" s="240">
        <v>34136236</v>
      </c>
      <c r="D121" s="240">
        <v>16856130</v>
      </c>
      <c r="E121" s="240">
        <v>7293348</v>
      </c>
      <c r="F121" s="240">
        <v>8312259</v>
      </c>
      <c r="G121" s="240">
        <v>105014</v>
      </c>
      <c r="H121" s="240">
        <v>1145509</v>
      </c>
      <c r="I121" s="240">
        <v>17280106</v>
      </c>
      <c r="J121" s="240">
        <v>6328420</v>
      </c>
      <c r="K121" s="240">
        <v>8954792</v>
      </c>
      <c r="L121" s="240">
        <v>408497</v>
      </c>
      <c r="M121" s="240">
        <v>1588397</v>
      </c>
    </row>
    <row r="122" spans="1:13" ht="12.75">
      <c r="A122" s="303" t="s">
        <v>369</v>
      </c>
      <c r="B122" s="303"/>
      <c r="C122" s="240">
        <v>13162128</v>
      </c>
      <c r="D122" s="240">
        <v>5590198</v>
      </c>
      <c r="E122" s="240">
        <v>462961</v>
      </c>
      <c r="F122" s="240">
        <v>4233028</v>
      </c>
      <c r="G122" s="240">
        <v>560109</v>
      </c>
      <c r="H122" s="240">
        <v>334100</v>
      </c>
      <c r="I122" s="240">
        <v>7571930</v>
      </c>
      <c r="J122" s="240">
        <v>576541</v>
      </c>
      <c r="K122" s="240">
        <v>3526611</v>
      </c>
      <c r="L122" s="240">
        <v>2952349</v>
      </c>
      <c r="M122" s="240">
        <v>516429</v>
      </c>
    </row>
    <row r="123" spans="1:13" ht="12.75">
      <c r="A123" s="241"/>
      <c r="B123" s="241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</row>
    <row r="124" spans="1:13" ht="12.75">
      <c r="A124" s="303" t="s">
        <v>370</v>
      </c>
      <c r="B124" s="303"/>
      <c r="C124" s="240">
        <v>11715950</v>
      </c>
      <c r="D124" s="240">
        <v>5996131</v>
      </c>
      <c r="E124" s="240">
        <v>5996131</v>
      </c>
      <c r="F124" s="240">
        <v>0</v>
      </c>
      <c r="G124" s="240">
        <v>0</v>
      </c>
      <c r="H124" s="240">
        <v>0</v>
      </c>
      <c r="I124" s="240">
        <v>5719819</v>
      </c>
      <c r="J124" s="240">
        <v>5719705</v>
      </c>
      <c r="K124" s="240">
        <v>92</v>
      </c>
      <c r="L124" s="240">
        <v>13</v>
      </c>
      <c r="M124" s="240">
        <v>9</v>
      </c>
    </row>
    <row r="125" spans="1:13" ht="12.75">
      <c r="A125" s="303" t="s">
        <v>371</v>
      </c>
      <c r="B125" s="303"/>
      <c r="C125" s="240">
        <v>25428525</v>
      </c>
      <c r="D125" s="240">
        <v>12675357</v>
      </c>
      <c r="E125" s="240">
        <v>8388275</v>
      </c>
      <c r="F125" s="240">
        <v>3870690</v>
      </c>
      <c r="G125" s="240">
        <v>17945</v>
      </c>
      <c r="H125" s="240">
        <v>398447</v>
      </c>
      <c r="I125" s="240">
        <v>12753168</v>
      </c>
      <c r="J125" s="240">
        <v>7496758</v>
      </c>
      <c r="K125" s="240">
        <v>4584407</v>
      </c>
      <c r="L125" s="240">
        <v>62767</v>
      </c>
      <c r="M125" s="240">
        <v>609236</v>
      </c>
    </row>
    <row r="126" spans="1:13" ht="12.75">
      <c r="A126" s="303" t="s">
        <v>372</v>
      </c>
      <c r="B126" s="303"/>
      <c r="C126" s="240">
        <v>20882440</v>
      </c>
      <c r="D126" s="240">
        <v>10026225</v>
      </c>
      <c r="E126" s="240">
        <v>1351238</v>
      </c>
      <c r="F126" s="240">
        <v>7359275</v>
      </c>
      <c r="G126" s="240">
        <v>287148</v>
      </c>
      <c r="H126" s="240">
        <v>1028564</v>
      </c>
      <c r="I126" s="240">
        <v>10856215</v>
      </c>
      <c r="J126" s="240">
        <v>1172742</v>
      </c>
      <c r="K126" s="240">
        <v>6984295</v>
      </c>
      <c r="L126" s="240">
        <v>1330739</v>
      </c>
      <c r="M126" s="240">
        <v>1368439</v>
      </c>
    </row>
    <row r="127" spans="1:13" ht="12.75">
      <c r="A127" s="303" t="s">
        <v>373</v>
      </c>
      <c r="B127" s="303"/>
      <c r="C127" s="240">
        <v>5159202</v>
      </c>
      <c r="D127" s="240">
        <v>1872331</v>
      </c>
      <c r="E127" s="240">
        <v>140650</v>
      </c>
      <c r="F127" s="240">
        <v>1318144</v>
      </c>
      <c r="G127" s="240">
        <v>360523</v>
      </c>
      <c r="H127" s="240">
        <v>53014</v>
      </c>
      <c r="I127" s="240">
        <v>3286871</v>
      </c>
      <c r="J127" s="240">
        <v>262517</v>
      </c>
      <c r="K127" s="240">
        <v>927816</v>
      </c>
      <c r="L127" s="240">
        <v>1968276</v>
      </c>
      <c r="M127" s="240">
        <v>128262</v>
      </c>
    </row>
    <row r="128" spans="1:13" ht="12.75">
      <c r="A128" s="241"/>
      <c r="B128" s="241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</row>
    <row r="129" spans="1:13" ht="12.75">
      <c r="A129" s="303" t="s">
        <v>43</v>
      </c>
      <c r="B129" s="303"/>
      <c r="C129" s="240">
        <v>36964121</v>
      </c>
      <c r="D129" s="240">
        <v>18229523</v>
      </c>
      <c r="E129" s="240">
        <v>7414764</v>
      </c>
      <c r="F129" s="240">
        <v>9385064</v>
      </c>
      <c r="G129" s="240">
        <v>149435</v>
      </c>
      <c r="H129" s="240">
        <v>1280260</v>
      </c>
      <c r="I129" s="240">
        <v>18734598</v>
      </c>
      <c r="J129" s="240">
        <v>6440320</v>
      </c>
      <c r="K129" s="240">
        <v>9923434</v>
      </c>
      <c r="L129" s="240">
        <v>606166</v>
      </c>
      <c r="M129" s="240">
        <v>1764678</v>
      </c>
    </row>
    <row r="130" spans="1:13" ht="12.75">
      <c r="A130" s="303" t="s">
        <v>33</v>
      </c>
      <c r="B130" s="303"/>
      <c r="C130" s="240">
        <v>10334243</v>
      </c>
      <c r="D130" s="240">
        <v>4216805</v>
      </c>
      <c r="E130" s="240">
        <v>341545</v>
      </c>
      <c r="F130" s="240">
        <v>3160223</v>
      </c>
      <c r="G130" s="240">
        <v>515688</v>
      </c>
      <c r="H130" s="240">
        <v>199349</v>
      </c>
      <c r="I130" s="240">
        <v>6117438</v>
      </c>
      <c r="J130" s="240">
        <v>464641</v>
      </c>
      <c r="K130" s="240">
        <v>2557969</v>
      </c>
      <c r="L130" s="240">
        <v>2754680</v>
      </c>
      <c r="M130" s="240">
        <v>340148</v>
      </c>
    </row>
    <row r="131" spans="1:13" ht="12.75">
      <c r="A131" s="242"/>
      <c r="B131" s="242"/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  <c r="M131" s="243"/>
    </row>
    <row r="133" ht="12.75">
      <c r="A133" s="118" t="s">
        <v>390</v>
      </c>
    </row>
    <row r="134" ht="12.75">
      <c r="A134" s="210" t="s">
        <v>375</v>
      </c>
    </row>
    <row r="135" ht="12.75">
      <c r="A135" s="211" t="s">
        <v>376</v>
      </c>
    </row>
    <row r="136" ht="12.75">
      <c r="A136" s="210"/>
    </row>
  </sheetData>
  <mergeCells count="10">
    <mergeCell ref="A129:B129"/>
    <mergeCell ref="A130:B130"/>
    <mergeCell ref="A118:B118"/>
    <mergeCell ref="A120:B120"/>
    <mergeCell ref="A121:B121"/>
    <mergeCell ref="A127:B127"/>
    <mergeCell ref="A122:B122"/>
    <mergeCell ref="A124:B124"/>
    <mergeCell ref="A125:B125"/>
    <mergeCell ref="A126:B12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2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7"/>
  <sheetViews>
    <sheetView zoomScaleSheetLayoutView="50" workbookViewId="0" topLeftCell="A1">
      <pane xSplit="2" ySplit="8" topLeftCell="C9" activePane="bottomRight" state="frozen"/>
      <selection pane="topLeft" activeCell="A132" sqref="A132"/>
      <selection pane="topRight" activeCell="A132" sqref="A132"/>
      <selection pane="bottomLeft" activeCell="A132" sqref="A132"/>
      <selection pane="bottomRight" activeCell="A1" sqref="A1"/>
    </sheetView>
  </sheetViews>
  <sheetFormatPr defaultColWidth="11.421875" defaultRowHeight="12.75"/>
  <cols>
    <col min="1" max="1" width="14.8515625" style="239" customWidth="1"/>
    <col min="2" max="2" width="11.140625" style="239" bestFit="1" customWidth="1"/>
    <col min="3" max="5" width="19.7109375" style="212" customWidth="1"/>
    <col min="6" max="16384" width="14.8515625" style="212" customWidth="1"/>
  </cols>
  <sheetData>
    <row r="1" spans="1:5" ht="15" customHeight="1">
      <c r="A1" s="210" t="s">
        <v>391</v>
      </c>
      <c r="B1" s="211"/>
      <c r="C1" s="211"/>
      <c r="D1" s="211"/>
      <c r="E1" s="211"/>
    </row>
    <row r="3" spans="1:5" ht="12.75">
      <c r="A3" s="213"/>
      <c r="B3" s="214"/>
      <c r="C3" s="215"/>
      <c r="D3" s="216"/>
      <c r="E3" s="215"/>
    </row>
    <row r="4" spans="1:5" ht="12.75">
      <c r="A4" s="219" t="s">
        <v>0</v>
      </c>
      <c r="B4" s="220" t="s">
        <v>158</v>
      </c>
      <c r="C4" s="221" t="s">
        <v>159</v>
      </c>
      <c r="E4" s="245"/>
    </row>
    <row r="5" spans="1:5" ht="12.75">
      <c r="A5" s="219" t="s">
        <v>162</v>
      </c>
      <c r="B5" s="220" t="s">
        <v>163</v>
      </c>
      <c r="C5" s="221" t="s">
        <v>38</v>
      </c>
      <c r="D5" s="222" t="s">
        <v>160</v>
      </c>
      <c r="E5" s="246" t="s">
        <v>161</v>
      </c>
    </row>
    <row r="6" spans="1:5" ht="12.75">
      <c r="A6" s="219" t="s">
        <v>164</v>
      </c>
      <c r="B6" s="220" t="s">
        <v>165</v>
      </c>
      <c r="C6" s="228"/>
      <c r="D6" s="229"/>
      <c r="E6" s="221"/>
    </row>
    <row r="7" spans="1:5" ht="12.75">
      <c r="A7" s="219"/>
      <c r="B7" s="220" t="s">
        <v>166</v>
      </c>
      <c r="C7" s="228"/>
      <c r="D7" s="229"/>
      <c r="E7" s="221"/>
    </row>
    <row r="8" spans="1:5" ht="12.75">
      <c r="A8" s="232"/>
      <c r="B8" s="233"/>
      <c r="C8" s="234"/>
      <c r="D8" s="225"/>
      <c r="E8" s="235"/>
    </row>
    <row r="9" spans="1:5" ht="12.75">
      <c r="A9" s="236"/>
      <c r="B9" s="236"/>
      <c r="C9" s="237"/>
      <c r="D9" s="238"/>
      <c r="E9" s="238"/>
    </row>
    <row r="10" spans="1:5" ht="12.75">
      <c r="A10" s="239" t="s">
        <v>72</v>
      </c>
      <c r="B10" s="239" t="s">
        <v>169</v>
      </c>
      <c r="C10" s="240">
        <v>776741</v>
      </c>
      <c r="D10" s="240">
        <v>397897</v>
      </c>
      <c r="E10" s="240">
        <v>378844</v>
      </c>
    </row>
    <row r="11" spans="1:5" ht="12.75">
      <c r="A11" s="239" t="s">
        <v>71</v>
      </c>
      <c r="B11" s="239" t="s">
        <v>170</v>
      </c>
      <c r="C11" s="240">
        <v>770943</v>
      </c>
      <c r="D11" s="240">
        <v>393777</v>
      </c>
      <c r="E11" s="240">
        <v>377166</v>
      </c>
    </row>
    <row r="12" spans="1:5" ht="12.75">
      <c r="A12" s="239" t="s">
        <v>70</v>
      </c>
      <c r="B12" s="239" t="s">
        <v>171</v>
      </c>
      <c r="C12" s="240">
        <v>777106</v>
      </c>
      <c r="D12" s="240">
        <v>397394</v>
      </c>
      <c r="E12" s="240">
        <v>379712</v>
      </c>
    </row>
    <row r="13" spans="1:5" ht="12.75">
      <c r="A13" s="239" t="s">
        <v>69</v>
      </c>
      <c r="B13" s="239" t="s">
        <v>172</v>
      </c>
      <c r="C13" s="240">
        <v>793577</v>
      </c>
      <c r="D13" s="240">
        <v>405691</v>
      </c>
      <c r="E13" s="240">
        <v>387886</v>
      </c>
    </row>
    <row r="14" spans="1:5" ht="12.75">
      <c r="A14" s="239" t="s">
        <v>68</v>
      </c>
      <c r="B14" s="239" t="s">
        <v>173</v>
      </c>
      <c r="C14" s="240">
        <v>807756</v>
      </c>
      <c r="D14" s="240">
        <v>414231</v>
      </c>
      <c r="E14" s="240">
        <v>393525</v>
      </c>
    </row>
    <row r="15" spans="1:5" ht="12.75">
      <c r="A15" s="239" t="s">
        <v>67</v>
      </c>
      <c r="B15" s="239" t="s">
        <v>174</v>
      </c>
      <c r="C15" s="240">
        <v>779404</v>
      </c>
      <c r="D15" s="240">
        <v>399870</v>
      </c>
      <c r="E15" s="240">
        <v>379534</v>
      </c>
    </row>
    <row r="16" spans="1:5" ht="12.75">
      <c r="A16" s="239" t="s">
        <v>66</v>
      </c>
      <c r="B16" s="239" t="s">
        <v>175</v>
      </c>
      <c r="C16" s="240">
        <v>776299</v>
      </c>
      <c r="D16" s="240">
        <v>397801</v>
      </c>
      <c r="E16" s="240">
        <v>378498</v>
      </c>
    </row>
    <row r="17" spans="1:5" ht="12.75">
      <c r="A17" s="239" t="s">
        <v>65</v>
      </c>
      <c r="B17" s="239" t="s">
        <v>176</v>
      </c>
      <c r="C17" s="240">
        <v>763753</v>
      </c>
      <c r="D17" s="240">
        <v>392599</v>
      </c>
      <c r="E17" s="240">
        <v>371154</v>
      </c>
    </row>
    <row r="18" spans="1:5" ht="12.75">
      <c r="A18" s="239" t="s">
        <v>64</v>
      </c>
      <c r="B18" s="239" t="s">
        <v>177</v>
      </c>
      <c r="C18" s="240">
        <v>774641</v>
      </c>
      <c r="D18" s="240">
        <v>397393</v>
      </c>
      <c r="E18" s="240">
        <v>377248</v>
      </c>
    </row>
    <row r="19" spans="1:5" ht="12.75">
      <c r="A19" s="239" t="s">
        <v>62</v>
      </c>
      <c r="B19" s="239" t="s">
        <v>178</v>
      </c>
      <c r="C19" s="240">
        <v>767360</v>
      </c>
      <c r="D19" s="240">
        <v>392792</v>
      </c>
      <c r="E19" s="240">
        <v>374568</v>
      </c>
    </row>
    <row r="20" spans="1:5" ht="12.75">
      <c r="A20" s="239" t="s">
        <v>61</v>
      </c>
      <c r="B20" s="239" t="s">
        <v>179</v>
      </c>
      <c r="C20" s="240">
        <v>751857</v>
      </c>
      <c r="D20" s="240">
        <v>384567</v>
      </c>
      <c r="E20" s="240">
        <v>367290</v>
      </c>
    </row>
    <row r="21" spans="1:5" ht="12.75">
      <c r="A21" s="239" t="s">
        <v>184</v>
      </c>
      <c r="B21" s="239" t="s">
        <v>180</v>
      </c>
      <c r="C21" s="240">
        <v>751941</v>
      </c>
      <c r="D21" s="240">
        <v>384868</v>
      </c>
      <c r="E21" s="240">
        <v>367073</v>
      </c>
    </row>
    <row r="22" spans="1:5" ht="12.75">
      <c r="A22" s="239" t="s">
        <v>186</v>
      </c>
      <c r="B22" s="239" t="s">
        <v>181</v>
      </c>
      <c r="C22" s="240">
        <v>787996</v>
      </c>
      <c r="D22" s="240">
        <v>403595</v>
      </c>
      <c r="E22" s="240">
        <v>384401</v>
      </c>
    </row>
    <row r="23" spans="1:5" ht="12.75">
      <c r="A23" s="239" t="s">
        <v>188</v>
      </c>
      <c r="B23" s="239" t="s">
        <v>182</v>
      </c>
      <c r="C23" s="240">
        <v>801258</v>
      </c>
      <c r="D23" s="240">
        <v>409950</v>
      </c>
      <c r="E23" s="240">
        <v>391308</v>
      </c>
    </row>
    <row r="24" spans="1:5" ht="12.75">
      <c r="A24" s="239" t="s">
        <v>190</v>
      </c>
      <c r="B24" s="239" t="s">
        <v>183</v>
      </c>
      <c r="C24" s="240">
        <v>816156</v>
      </c>
      <c r="D24" s="240">
        <v>418616</v>
      </c>
      <c r="E24" s="240">
        <v>397540</v>
      </c>
    </row>
    <row r="25" spans="1:5" ht="12.75">
      <c r="A25" s="239" t="s">
        <v>192</v>
      </c>
      <c r="B25" s="239" t="s">
        <v>185</v>
      </c>
      <c r="C25" s="240">
        <v>826636</v>
      </c>
      <c r="D25" s="240">
        <v>421801</v>
      </c>
      <c r="E25" s="240">
        <v>404835</v>
      </c>
    </row>
    <row r="26" spans="1:5" ht="12.75">
      <c r="A26" s="239" t="s">
        <v>194</v>
      </c>
      <c r="B26" s="239" t="s">
        <v>187</v>
      </c>
      <c r="C26" s="240">
        <v>834202</v>
      </c>
      <c r="D26" s="240">
        <v>426452</v>
      </c>
      <c r="E26" s="240">
        <v>407750</v>
      </c>
    </row>
    <row r="27" spans="1:5" ht="12.75">
      <c r="A27" s="239" t="s">
        <v>196</v>
      </c>
      <c r="B27" s="239" t="s">
        <v>189</v>
      </c>
      <c r="C27" s="240">
        <v>829375</v>
      </c>
      <c r="D27" s="240">
        <v>422917</v>
      </c>
      <c r="E27" s="240">
        <v>406458</v>
      </c>
    </row>
    <row r="28" spans="1:5" ht="12.75">
      <c r="A28" s="239" t="s">
        <v>198</v>
      </c>
      <c r="B28" s="239" t="s">
        <v>191</v>
      </c>
      <c r="C28" s="240">
        <v>838742</v>
      </c>
      <c r="D28" s="240">
        <v>426580</v>
      </c>
      <c r="E28" s="240">
        <v>412162</v>
      </c>
    </row>
    <row r="29" spans="1:5" ht="12.75">
      <c r="A29" s="239" t="s">
        <v>200</v>
      </c>
      <c r="B29" s="239" t="s">
        <v>193</v>
      </c>
      <c r="C29" s="240">
        <v>823114</v>
      </c>
      <c r="D29" s="240">
        <v>416874</v>
      </c>
      <c r="E29" s="240">
        <v>406240</v>
      </c>
    </row>
    <row r="30" spans="1:5" ht="12.75">
      <c r="A30" s="239" t="s">
        <v>202</v>
      </c>
      <c r="B30" s="239" t="s">
        <v>195</v>
      </c>
      <c r="C30" s="240">
        <v>799579</v>
      </c>
      <c r="D30" s="240">
        <v>403541</v>
      </c>
      <c r="E30" s="240">
        <v>396038</v>
      </c>
    </row>
    <row r="31" spans="1:5" ht="12.75">
      <c r="A31" s="239" t="s">
        <v>204</v>
      </c>
      <c r="B31" s="239" t="s">
        <v>197</v>
      </c>
      <c r="C31" s="240">
        <v>777742</v>
      </c>
      <c r="D31" s="240">
        <v>389290</v>
      </c>
      <c r="E31" s="240">
        <v>388452</v>
      </c>
    </row>
    <row r="32" spans="1:5" ht="12.75">
      <c r="A32" s="239" t="s">
        <v>206</v>
      </c>
      <c r="B32" s="239" t="s">
        <v>199</v>
      </c>
      <c r="C32" s="240">
        <v>817585</v>
      </c>
      <c r="D32" s="240">
        <v>408721</v>
      </c>
      <c r="E32" s="240">
        <v>408864</v>
      </c>
    </row>
    <row r="33" spans="1:5" ht="12.75">
      <c r="A33" s="239" t="s">
        <v>208</v>
      </c>
      <c r="B33" s="239" t="s">
        <v>201</v>
      </c>
      <c r="C33" s="240">
        <v>819381</v>
      </c>
      <c r="D33" s="240">
        <v>407689</v>
      </c>
      <c r="E33" s="240">
        <v>411692</v>
      </c>
    </row>
    <row r="34" spans="1:5" ht="12.75">
      <c r="A34" s="239" t="s">
        <v>210</v>
      </c>
      <c r="B34" s="239" t="s">
        <v>203</v>
      </c>
      <c r="C34" s="240">
        <v>822852</v>
      </c>
      <c r="D34" s="240">
        <v>407835</v>
      </c>
      <c r="E34" s="240">
        <v>415017</v>
      </c>
    </row>
    <row r="35" spans="1:5" ht="12.75">
      <c r="A35" s="239" t="s">
        <v>212</v>
      </c>
      <c r="B35" s="239" t="s">
        <v>205</v>
      </c>
      <c r="C35" s="240">
        <v>773643</v>
      </c>
      <c r="D35" s="240">
        <v>383475</v>
      </c>
      <c r="E35" s="240">
        <v>390168</v>
      </c>
    </row>
    <row r="36" spans="1:5" ht="12.75">
      <c r="A36" s="239" t="s">
        <v>214</v>
      </c>
      <c r="B36" s="239" t="s">
        <v>207</v>
      </c>
      <c r="C36" s="240">
        <v>756878</v>
      </c>
      <c r="D36" s="240">
        <v>375970</v>
      </c>
      <c r="E36" s="240">
        <v>380908</v>
      </c>
    </row>
    <row r="37" spans="1:5" ht="12.75">
      <c r="A37" s="239" t="s">
        <v>216</v>
      </c>
      <c r="B37" s="239" t="s">
        <v>209</v>
      </c>
      <c r="C37" s="240">
        <v>767272</v>
      </c>
      <c r="D37" s="240">
        <v>382051</v>
      </c>
      <c r="E37" s="240">
        <v>385221</v>
      </c>
    </row>
    <row r="38" spans="1:5" ht="12.75">
      <c r="A38" s="239" t="s">
        <v>218</v>
      </c>
      <c r="B38" s="239" t="s">
        <v>211</v>
      </c>
      <c r="C38" s="240">
        <v>750047</v>
      </c>
      <c r="D38" s="240">
        <v>372551</v>
      </c>
      <c r="E38" s="240">
        <v>377496</v>
      </c>
    </row>
    <row r="39" spans="1:5" ht="12.75">
      <c r="A39" s="239" t="s">
        <v>220</v>
      </c>
      <c r="B39" s="239" t="s">
        <v>213</v>
      </c>
      <c r="C39" s="240">
        <v>774872</v>
      </c>
      <c r="D39" s="240">
        <v>384837</v>
      </c>
      <c r="E39" s="240">
        <v>390035</v>
      </c>
    </row>
    <row r="40" spans="1:5" ht="12.75">
      <c r="A40" s="239" t="s">
        <v>222</v>
      </c>
      <c r="B40" s="239" t="s">
        <v>215</v>
      </c>
      <c r="C40" s="240">
        <v>825472</v>
      </c>
      <c r="D40" s="240">
        <v>410053</v>
      </c>
      <c r="E40" s="240">
        <v>415419</v>
      </c>
    </row>
    <row r="41" spans="1:5" ht="12.75">
      <c r="A41" s="239" t="s">
        <v>224</v>
      </c>
      <c r="B41" s="239" t="s">
        <v>217</v>
      </c>
      <c r="C41" s="240">
        <v>880614</v>
      </c>
      <c r="D41" s="240">
        <v>437084</v>
      </c>
      <c r="E41" s="240">
        <v>443530</v>
      </c>
    </row>
    <row r="42" spans="1:5" ht="12.75">
      <c r="A42" s="239" t="s">
        <v>226</v>
      </c>
      <c r="B42" s="239" t="s">
        <v>219</v>
      </c>
      <c r="C42" s="240">
        <v>907170</v>
      </c>
      <c r="D42" s="240">
        <v>450947</v>
      </c>
      <c r="E42" s="240">
        <v>456223</v>
      </c>
    </row>
    <row r="43" spans="1:5" ht="12.75">
      <c r="A43" s="239" t="s">
        <v>228</v>
      </c>
      <c r="B43" s="239" t="s">
        <v>221</v>
      </c>
      <c r="C43" s="240">
        <v>906625</v>
      </c>
      <c r="D43" s="240">
        <v>450783</v>
      </c>
      <c r="E43" s="240">
        <v>455842</v>
      </c>
    </row>
    <row r="44" spans="1:5" ht="12.75">
      <c r="A44" s="239" t="s">
        <v>230</v>
      </c>
      <c r="B44" s="239" t="s">
        <v>223</v>
      </c>
      <c r="C44" s="240">
        <v>892452</v>
      </c>
      <c r="D44" s="240">
        <v>444232</v>
      </c>
      <c r="E44" s="240">
        <v>448220</v>
      </c>
    </row>
    <row r="45" spans="1:5" ht="12.75">
      <c r="A45" s="239" t="s">
        <v>232</v>
      </c>
      <c r="B45" s="239" t="s">
        <v>225</v>
      </c>
      <c r="C45" s="240">
        <v>884805</v>
      </c>
      <c r="D45" s="240">
        <v>439263</v>
      </c>
      <c r="E45" s="240">
        <v>445542</v>
      </c>
    </row>
    <row r="46" spans="1:5" ht="12.75">
      <c r="A46" s="239" t="s">
        <v>234</v>
      </c>
      <c r="B46" s="239" t="s">
        <v>227</v>
      </c>
      <c r="C46" s="240">
        <v>883337</v>
      </c>
      <c r="D46" s="240">
        <v>438041</v>
      </c>
      <c r="E46" s="240">
        <v>445296</v>
      </c>
    </row>
    <row r="47" spans="1:5" ht="12.75">
      <c r="A47" s="239" t="s">
        <v>236</v>
      </c>
      <c r="B47" s="239" t="s">
        <v>229</v>
      </c>
      <c r="C47" s="240">
        <v>884748</v>
      </c>
      <c r="D47" s="240">
        <v>438193</v>
      </c>
      <c r="E47" s="240">
        <v>446555</v>
      </c>
    </row>
    <row r="48" spans="1:5" ht="12.75">
      <c r="A48" s="239" t="s">
        <v>238</v>
      </c>
      <c r="B48" s="239" t="s">
        <v>231</v>
      </c>
      <c r="C48" s="240">
        <v>911550</v>
      </c>
      <c r="D48" s="240">
        <v>451044</v>
      </c>
      <c r="E48" s="240">
        <v>460506</v>
      </c>
    </row>
    <row r="49" spans="1:5" ht="12.75">
      <c r="A49" s="239" t="s">
        <v>240</v>
      </c>
      <c r="B49" s="239" t="s">
        <v>233</v>
      </c>
      <c r="C49" s="240">
        <v>911660</v>
      </c>
      <c r="D49" s="240">
        <v>450322</v>
      </c>
      <c r="E49" s="240">
        <v>461338</v>
      </c>
    </row>
    <row r="50" spans="1:5" ht="12.75">
      <c r="A50" s="239" t="s">
        <v>242</v>
      </c>
      <c r="B50" s="239" t="s">
        <v>235</v>
      </c>
      <c r="C50" s="240">
        <v>926282</v>
      </c>
      <c r="D50" s="240">
        <v>457076</v>
      </c>
      <c r="E50" s="240">
        <v>469206</v>
      </c>
    </row>
    <row r="51" spans="1:5" ht="12.75">
      <c r="A51" s="239" t="s">
        <v>244</v>
      </c>
      <c r="B51" s="239" t="s">
        <v>237</v>
      </c>
      <c r="C51" s="240">
        <v>918602</v>
      </c>
      <c r="D51" s="240">
        <v>451939</v>
      </c>
      <c r="E51" s="240">
        <v>466663</v>
      </c>
    </row>
    <row r="52" spans="1:5" ht="12.75">
      <c r="A52" s="239" t="s">
        <v>246</v>
      </c>
      <c r="B52" s="239" t="s">
        <v>239</v>
      </c>
      <c r="C52" s="240">
        <v>889609</v>
      </c>
      <c r="D52" s="240">
        <v>438061</v>
      </c>
      <c r="E52" s="240">
        <v>451548</v>
      </c>
    </row>
    <row r="53" spans="1:5" ht="12.75">
      <c r="A53" s="239" t="s">
        <v>248</v>
      </c>
      <c r="B53" s="239" t="s">
        <v>241</v>
      </c>
      <c r="C53" s="240">
        <v>894512</v>
      </c>
      <c r="D53" s="240">
        <v>441069</v>
      </c>
      <c r="E53" s="240">
        <v>453443</v>
      </c>
    </row>
    <row r="54" spans="1:5" ht="12.75">
      <c r="A54" s="239" t="s">
        <v>250</v>
      </c>
      <c r="B54" s="239" t="s">
        <v>243</v>
      </c>
      <c r="C54" s="240">
        <v>890716</v>
      </c>
      <c r="D54" s="240">
        <v>438515</v>
      </c>
      <c r="E54" s="240">
        <v>452201</v>
      </c>
    </row>
    <row r="55" spans="1:5" ht="12.75">
      <c r="A55" s="239" t="s">
        <v>252</v>
      </c>
      <c r="B55" s="239" t="s">
        <v>245</v>
      </c>
      <c r="C55" s="240">
        <v>888033</v>
      </c>
      <c r="D55" s="240">
        <v>435395</v>
      </c>
      <c r="E55" s="240">
        <v>452638</v>
      </c>
    </row>
    <row r="56" spans="1:5" ht="12.75">
      <c r="A56" s="239" t="s">
        <v>254</v>
      </c>
      <c r="B56" s="239" t="s">
        <v>247</v>
      </c>
      <c r="C56" s="240">
        <v>868458</v>
      </c>
      <c r="D56" s="240">
        <v>425185</v>
      </c>
      <c r="E56" s="240">
        <v>443273</v>
      </c>
    </row>
    <row r="57" spans="1:5" ht="12.75">
      <c r="A57" s="239" t="s">
        <v>256</v>
      </c>
      <c r="B57" s="239" t="s">
        <v>249</v>
      </c>
      <c r="C57" s="240">
        <v>869576</v>
      </c>
      <c r="D57" s="240">
        <v>426685</v>
      </c>
      <c r="E57" s="240">
        <v>442891</v>
      </c>
    </row>
    <row r="58" spans="1:5" ht="12.75">
      <c r="A58" s="239" t="s">
        <v>258</v>
      </c>
      <c r="B58" s="239" t="s">
        <v>251</v>
      </c>
      <c r="C58" s="240">
        <v>863773</v>
      </c>
      <c r="D58" s="240">
        <v>422362</v>
      </c>
      <c r="E58" s="240">
        <v>441411</v>
      </c>
    </row>
    <row r="59" spans="1:5" ht="12.75">
      <c r="A59" s="239" t="s">
        <v>260</v>
      </c>
      <c r="B59" s="239" t="s">
        <v>253</v>
      </c>
      <c r="C59" s="240">
        <v>857743</v>
      </c>
      <c r="D59" s="240">
        <v>418519</v>
      </c>
      <c r="E59" s="240">
        <v>439224</v>
      </c>
    </row>
    <row r="60" spans="1:5" ht="12.75">
      <c r="A60" s="239" t="s">
        <v>262</v>
      </c>
      <c r="B60" s="239" t="s">
        <v>255</v>
      </c>
      <c r="C60" s="240">
        <v>859669</v>
      </c>
      <c r="D60" s="240">
        <v>421112</v>
      </c>
      <c r="E60" s="240">
        <v>438557</v>
      </c>
    </row>
    <row r="61" spans="1:5" ht="12.75">
      <c r="A61" s="239" t="s">
        <v>264</v>
      </c>
      <c r="B61" s="239" t="s">
        <v>257</v>
      </c>
      <c r="C61" s="240">
        <v>845433</v>
      </c>
      <c r="D61" s="240">
        <v>413440</v>
      </c>
      <c r="E61" s="240">
        <v>431993</v>
      </c>
    </row>
    <row r="62" spans="1:5" ht="12.75">
      <c r="A62" s="239" t="s">
        <v>266</v>
      </c>
      <c r="B62" s="239" t="s">
        <v>259</v>
      </c>
      <c r="C62" s="240">
        <v>861452</v>
      </c>
      <c r="D62" s="240">
        <v>422301</v>
      </c>
      <c r="E62" s="240">
        <v>439151</v>
      </c>
    </row>
    <row r="63" spans="1:5" ht="12.75">
      <c r="A63" s="239" t="s">
        <v>268</v>
      </c>
      <c r="B63" s="239" t="s">
        <v>261</v>
      </c>
      <c r="C63" s="240">
        <v>842430</v>
      </c>
      <c r="D63" s="240">
        <v>414078</v>
      </c>
      <c r="E63" s="240">
        <v>428352</v>
      </c>
    </row>
    <row r="64" spans="1:5" ht="12.75">
      <c r="A64" s="239" t="s">
        <v>270</v>
      </c>
      <c r="B64" s="239" t="s">
        <v>263</v>
      </c>
      <c r="C64" s="240">
        <v>875733</v>
      </c>
      <c r="D64" s="240">
        <v>431543</v>
      </c>
      <c r="E64" s="240">
        <v>444190</v>
      </c>
    </row>
    <row r="65" spans="1:5" ht="12.75">
      <c r="A65" s="239" t="s">
        <v>272</v>
      </c>
      <c r="B65" s="239" t="s">
        <v>265</v>
      </c>
      <c r="C65" s="240">
        <v>865019</v>
      </c>
      <c r="D65" s="240">
        <v>425663</v>
      </c>
      <c r="E65" s="240">
        <v>439356</v>
      </c>
    </row>
    <row r="66" spans="1:5" ht="12.75">
      <c r="A66" s="239" t="s">
        <v>274</v>
      </c>
      <c r="B66" s="239" t="s">
        <v>267</v>
      </c>
      <c r="C66" s="240">
        <v>864449</v>
      </c>
      <c r="D66" s="240">
        <v>427218</v>
      </c>
      <c r="E66" s="240">
        <v>437231</v>
      </c>
    </row>
    <row r="67" spans="1:5" ht="12.75">
      <c r="A67" s="239" t="s">
        <v>276</v>
      </c>
      <c r="B67" s="239" t="s">
        <v>269</v>
      </c>
      <c r="C67" s="240">
        <v>850708</v>
      </c>
      <c r="D67" s="240">
        <v>419272</v>
      </c>
      <c r="E67" s="240">
        <v>431436</v>
      </c>
    </row>
    <row r="68" spans="1:5" ht="12.75">
      <c r="A68" s="239" t="s">
        <v>278</v>
      </c>
      <c r="B68" s="239" t="s">
        <v>271</v>
      </c>
      <c r="C68" s="240">
        <v>808149</v>
      </c>
      <c r="D68" s="240">
        <v>397068</v>
      </c>
      <c r="E68" s="240">
        <v>411081</v>
      </c>
    </row>
    <row r="69" spans="1:5" ht="12.75">
      <c r="A69" s="239" t="s">
        <v>280</v>
      </c>
      <c r="B69" s="239" t="s">
        <v>273</v>
      </c>
      <c r="C69" s="240">
        <v>613326</v>
      </c>
      <c r="D69" s="240">
        <v>301110</v>
      </c>
      <c r="E69" s="240">
        <v>312216</v>
      </c>
    </row>
    <row r="70" spans="1:5" ht="12.75">
      <c r="A70" s="239" t="s">
        <v>282</v>
      </c>
      <c r="B70" s="239" t="s">
        <v>275</v>
      </c>
      <c r="C70" s="240">
        <v>603672</v>
      </c>
      <c r="D70" s="240">
        <v>294660</v>
      </c>
      <c r="E70" s="240">
        <v>309012</v>
      </c>
    </row>
    <row r="71" spans="1:5" ht="12.75">
      <c r="A71" s="239" t="s">
        <v>284</v>
      </c>
      <c r="B71" s="239" t="s">
        <v>277</v>
      </c>
      <c r="C71" s="240">
        <v>587369</v>
      </c>
      <c r="D71" s="240">
        <v>286788</v>
      </c>
      <c r="E71" s="240">
        <v>300581</v>
      </c>
    </row>
    <row r="72" spans="1:5" ht="12.75">
      <c r="A72" s="239" t="s">
        <v>286</v>
      </c>
      <c r="B72" s="239" t="s">
        <v>279</v>
      </c>
      <c r="C72" s="240">
        <v>549901</v>
      </c>
      <c r="D72" s="240">
        <v>268077</v>
      </c>
      <c r="E72" s="240">
        <v>281824</v>
      </c>
    </row>
    <row r="73" spans="1:5" ht="12.75">
      <c r="A73" s="239" t="s">
        <v>288</v>
      </c>
      <c r="B73" s="239" t="s">
        <v>281</v>
      </c>
      <c r="C73" s="240">
        <v>491410</v>
      </c>
      <c r="D73" s="240">
        <v>237561</v>
      </c>
      <c r="E73" s="240">
        <v>253849</v>
      </c>
    </row>
    <row r="74" spans="1:5" ht="12.75">
      <c r="A74" s="239" t="s">
        <v>290</v>
      </c>
      <c r="B74" s="239" t="s">
        <v>283</v>
      </c>
      <c r="C74" s="240">
        <v>513540</v>
      </c>
      <c r="D74" s="240">
        <v>246236</v>
      </c>
      <c r="E74" s="240">
        <v>267304</v>
      </c>
    </row>
    <row r="75" spans="1:5" ht="12.75">
      <c r="A75" s="239" t="s">
        <v>292</v>
      </c>
      <c r="B75" s="239" t="s">
        <v>285</v>
      </c>
      <c r="C75" s="240">
        <v>541023</v>
      </c>
      <c r="D75" s="240">
        <v>256004</v>
      </c>
      <c r="E75" s="240">
        <v>285019</v>
      </c>
    </row>
    <row r="76" spans="1:5" ht="12.75">
      <c r="A76" s="239" t="s">
        <v>294</v>
      </c>
      <c r="B76" s="239" t="s">
        <v>287</v>
      </c>
      <c r="C76" s="240">
        <v>532042</v>
      </c>
      <c r="D76" s="240">
        <v>249640</v>
      </c>
      <c r="E76" s="240">
        <v>282402</v>
      </c>
    </row>
    <row r="77" spans="1:5" ht="12.75">
      <c r="A77" s="239" t="s">
        <v>296</v>
      </c>
      <c r="B77" s="239" t="s">
        <v>289</v>
      </c>
      <c r="C77" s="240">
        <v>527190</v>
      </c>
      <c r="D77" s="240">
        <v>245669</v>
      </c>
      <c r="E77" s="240">
        <v>281521</v>
      </c>
    </row>
    <row r="78" spans="1:5" ht="12.75">
      <c r="A78" s="239" t="s">
        <v>298</v>
      </c>
      <c r="B78" s="239" t="s">
        <v>291</v>
      </c>
      <c r="C78" s="240">
        <v>531294</v>
      </c>
      <c r="D78" s="240">
        <v>244876</v>
      </c>
      <c r="E78" s="240">
        <v>286418</v>
      </c>
    </row>
    <row r="79" spans="1:5" ht="12.75">
      <c r="A79" s="239" t="s">
        <v>300</v>
      </c>
      <c r="B79" s="239" t="s">
        <v>293</v>
      </c>
      <c r="C79" s="240">
        <v>521347</v>
      </c>
      <c r="D79" s="240">
        <v>236534</v>
      </c>
      <c r="E79" s="240">
        <v>284813</v>
      </c>
    </row>
    <row r="80" spans="1:5" ht="12.75">
      <c r="A80" s="239" t="s">
        <v>302</v>
      </c>
      <c r="B80" s="239" t="s">
        <v>295</v>
      </c>
      <c r="C80" s="240">
        <v>529747</v>
      </c>
      <c r="D80" s="240">
        <v>238031</v>
      </c>
      <c r="E80" s="240">
        <v>291716</v>
      </c>
    </row>
    <row r="81" spans="1:5" ht="12.75">
      <c r="A81" s="239" t="s">
        <v>304</v>
      </c>
      <c r="B81" s="239" t="s">
        <v>297</v>
      </c>
      <c r="C81" s="240">
        <v>513099</v>
      </c>
      <c r="D81" s="240">
        <v>228327</v>
      </c>
      <c r="E81" s="240">
        <v>284772</v>
      </c>
    </row>
    <row r="82" spans="1:5" ht="12.75">
      <c r="A82" s="239" t="s">
        <v>306</v>
      </c>
      <c r="B82" s="239" t="s">
        <v>299</v>
      </c>
      <c r="C82" s="240">
        <v>526165</v>
      </c>
      <c r="D82" s="240">
        <v>230595</v>
      </c>
      <c r="E82" s="240">
        <v>295570</v>
      </c>
    </row>
    <row r="83" spans="1:5" ht="12.75">
      <c r="A83" s="239" t="s">
        <v>308</v>
      </c>
      <c r="B83" s="239" t="s">
        <v>301</v>
      </c>
      <c r="C83" s="240">
        <v>509723</v>
      </c>
      <c r="D83" s="240">
        <v>220240</v>
      </c>
      <c r="E83" s="240">
        <v>289483</v>
      </c>
    </row>
    <row r="84" spans="1:5" ht="12.75">
      <c r="A84" s="239" t="s">
        <v>310</v>
      </c>
      <c r="B84" s="239" t="s">
        <v>303</v>
      </c>
      <c r="C84" s="240">
        <v>506879</v>
      </c>
      <c r="D84" s="240">
        <v>215569</v>
      </c>
      <c r="E84" s="240">
        <v>291310</v>
      </c>
    </row>
    <row r="85" spans="1:5" ht="12.75">
      <c r="A85" s="239" t="s">
        <v>312</v>
      </c>
      <c r="B85" s="239" t="s">
        <v>305</v>
      </c>
      <c r="C85" s="240">
        <v>471500</v>
      </c>
      <c r="D85" s="240">
        <v>198252</v>
      </c>
      <c r="E85" s="240">
        <v>273248</v>
      </c>
    </row>
    <row r="86" spans="1:5" ht="12.75">
      <c r="A86" s="239" t="s">
        <v>314</v>
      </c>
      <c r="B86" s="239" t="s">
        <v>307</v>
      </c>
      <c r="C86" s="240">
        <v>459370</v>
      </c>
      <c r="D86" s="240">
        <v>189022</v>
      </c>
      <c r="E86" s="240">
        <v>270348</v>
      </c>
    </row>
    <row r="87" spans="1:5" ht="12.75">
      <c r="A87" s="239" t="s">
        <v>316</v>
      </c>
      <c r="B87" s="239" t="s">
        <v>309</v>
      </c>
      <c r="C87" s="240">
        <v>436927</v>
      </c>
      <c r="D87" s="240">
        <v>176371</v>
      </c>
      <c r="E87" s="240">
        <v>260556</v>
      </c>
    </row>
    <row r="88" spans="1:5" ht="12.75">
      <c r="A88" s="239" t="s">
        <v>318</v>
      </c>
      <c r="B88" s="239" t="s">
        <v>311</v>
      </c>
      <c r="C88" s="240">
        <v>423474</v>
      </c>
      <c r="D88" s="240">
        <v>167831</v>
      </c>
      <c r="E88" s="240">
        <v>255643</v>
      </c>
    </row>
    <row r="89" spans="1:5" ht="12.75">
      <c r="A89" s="239" t="s">
        <v>320</v>
      </c>
      <c r="B89" s="239" t="s">
        <v>313</v>
      </c>
      <c r="C89" s="240">
        <v>404326</v>
      </c>
      <c r="D89" s="240">
        <v>156621</v>
      </c>
      <c r="E89" s="240">
        <v>247705</v>
      </c>
    </row>
    <row r="90" spans="1:5" ht="12.75">
      <c r="A90" s="239" t="s">
        <v>322</v>
      </c>
      <c r="B90" s="239" t="s">
        <v>315</v>
      </c>
      <c r="C90" s="240">
        <v>377539</v>
      </c>
      <c r="D90" s="240">
        <v>142263</v>
      </c>
      <c r="E90" s="240">
        <v>235276</v>
      </c>
    </row>
    <row r="91" spans="1:5" ht="12.75">
      <c r="A91" s="239" t="s">
        <v>324</v>
      </c>
      <c r="B91" s="239" t="s">
        <v>317</v>
      </c>
      <c r="C91" s="240">
        <v>360038</v>
      </c>
      <c r="D91" s="240">
        <v>133121</v>
      </c>
      <c r="E91" s="240">
        <v>226917</v>
      </c>
    </row>
    <row r="92" spans="1:5" ht="12.75">
      <c r="A92" s="239" t="s">
        <v>326</v>
      </c>
      <c r="B92" s="239" t="s">
        <v>319</v>
      </c>
      <c r="C92" s="240">
        <v>338875</v>
      </c>
      <c r="D92" s="240">
        <v>122388</v>
      </c>
      <c r="E92" s="240">
        <v>216487</v>
      </c>
    </row>
    <row r="93" spans="1:5" ht="12.75">
      <c r="A93" s="239" t="s">
        <v>328</v>
      </c>
      <c r="B93" s="239" t="s">
        <v>321</v>
      </c>
      <c r="C93" s="240">
        <v>324746</v>
      </c>
      <c r="D93" s="240">
        <v>114744</v>
      </c>
      <c r="E93" s="240">
        <v>210002</v>
      </c>
    </row>
    <row r="94" spans="1:5" ht="12.75">
      <c r="A94" s="239" t="s">
        <v>330</v>
      </c>
      <c r="B94" s="239" t="s">
        <v>323</v>
      </c>
      <c r="C94" s="240">
        <v>303317</v>
      </c>
      <c r="D94" s="240">
        <v>105210</v>
      </c>
      <c r="E94" s="240">
        <v>198107</v>
      </c>
    </row>
    <row r="95" spans="1:5" ht="12.75">
      <c r="A95" s="239" t="s">
        <v>332</v>
      </c>
      <c r="B95" s="239" t="s">
        <v>325</v>
      </c>
      <c r="C95" s="240">
        <v>167244</v>
      </c>
      <c r="D95" s="240">
        <v>55875</v>
      </c>
      <c r="E95" s="240">
        <v>111369</v>
      </c>
    </row>
    <row r="96" spans="1:5" ht="12.75">
      <c r="A96" s="239" t="s">
        <v>336</v>
      </c>
      <c r="B96" s="239" t="s">
        <v>327</v>
      </c>
      <c r="C96" s="240">
        <v>132010</v>
      </c>
      <c r="D96" s="240">
        <v>42006</v>
      </c>
      <c r="E96" s="240">
        <v>90004</v>
      </c>
    </row>
    <row r="97" spans="1:5" ht="12.75">
      <c r="A97" s="239" t="s">
        <v>338</v>
      </c>
      <c r="B97" s="239" t="s">
        <v>329</v>
      </c>
      <c r="C97" s="240">
        <v>105444</v>
      </c>
      <c r="D97" s="240">
        <v>32042</v>
      </c>
      <c r="E97" s="240">
        <v>73402</v>
      </c>
    </row>
    <row r="98" spans="1:5" ht="12.75">
      <c r="A98" s="239" t="s">
        <v>340</v>
      </c>
      <c r="B98" s="239" t="s">
        <v>331</v>
      </c>
      <c r="C98" s="240">
        <v>86593</v>
      </c>
      <c r="D98" s="240">
        <v>25687</v>
      </c>
      <c r="E98" s="240">
        <v>60906</v>
      </c>
    </row>
    <row r="99" spans="1:5" ht="12.75">
      <c r="A99" s="239" t="s">
        <v>342</v>
      </c>
      <c r="B99" s="239" t="s">
        <v>333</v>
      </c>
      <c r="C99" s="240">
        <v>91239</v>
      </c>
      <c r="D99" s="240">
        <v>25542</v>
      </c>
      <c r="E99" s="240">
        <v>65697</v>
      </c>
    </row>
    <row r="100" spans="1:5" ht="12.75">
      <c r="A100" s="239" t="s">
        <v>344</v>
      </c>
      <c r="B100" s="239" t="s">
        <v>337</v>
      </c>
      <c r="C100" s="240">
        <v>118985</v>
      </c>
      <c r="D100" s="240">
        <v>31530</v>
      </c>
      <c r="E100" s="240">
        <v>87455</v>
      </c>
    </row>
    <row r="101" spans="1:5" ht="12.75">
      <c r="A101" s="239" t="s">
        <v>346</v>
      </c>
      <c r="B101" s="239" t="s">
        <v>339</v>
      </c>
      <c r="C101" s="240">
        <v>98100</v>
      </c>
      <c r="D101" s="240">
        <v>25474</v>
      </c>
      <c r="E101" s="240">
        <v>72626</v>
      </c>
    </row>
    <row r="102" spans="1:5" ht="12.75">
      <c r="A102" s="239" t="s">
        <v>348</v>
      </c>
      <c r="B102" s="239" t="s">
        <v>341</v>
      </c>
      <c r="C102" s="240">
        <v>79874</v>
      </c>
      <c r="D102" s="240">
        <v>19477</v>
      </c>
      <c r="E102" s="240">
        <v>60397</v>
      </c>
    </row>
    <row r="103" spans="1:5" ht="12.75">
      <c r="A103" s="239" t="s">
        <v>350</v>
      </c>
      <c r="B103" s="239" t="s">
        <v>343</v>
      </c>
      <c r="C103" s="240">
        <v>59218</v>
      </c>
      <c r="D103" s="240">
        <v>13640</v>
      </c>
      <c r="E103" s="240">
        <v>45578</v>
      </c>
    </row>
    <row r="104" spans="1:5" ht="12.75">
      <c r="A104" s="239" t="s">
        <v>352</v>
      </c>
      <c r="B104" s="239" t="s">
        <v>345</v>
      </c>
      <c r="C104" s="240">
        <v>47508</v>
      </c>
      <c r="D104" s="240">
        <v>10264</v>
      </c>
      <c r="E104" s="240">
        <v>37244</v>
      </c>
    </row>
    <row r="105" spans="1:5" ht="12.75">
      <c r="A105" s="239" t="s">
        <v>354</v>
      </c>
      <c r="B105" s="239" t="s">
        <v>347</v>
      </c>
      <c r="C105" s="240">
        <v>34340</v>
      </c>
      <c r="D105" s="240">
        <v>6826</v>
      </c>
      <c r="E105" s="240">
        <v>27514</v>
      </c>
    </row>
    <row r="106" spans="1:5" ht="12.75">
      <c r="A106" s="239" t="s">
        <v>356</v>
      </c>
      <c r="B106" s="239" t="s">
        <v>349</v>
      </c>
      <c r="C106" s="240">
        <v>24890</v>
      </c>
      <c r="D106" s="240">
        <v>4697</v>
      </c>
      <c r="E106" s="240">
        <v>20193</v>
      </c>
    </row>
    <row r="107" spans="1:5" ht="12.75">
      <c r="A107" s="239" t="s">
        <v>358</v>
      </c>
      <c r="B107" s="239" t="s">
        <v>351</v>
      </c>
      <c r="C107" s="240">
        <v>16925</v>
      </c>
      <c r="D107" s="240">
        <v>3066</v>
      </c>
      <c r="E107" s="240">
        <v>13859</v>
      </c>
    </row>
    <row r="108" spans="1:5" ht="12.75">
      <c r="A108" s="239" t="s">
        <v>360</v>
      </c>
      <c r="B108" s="239" t="s">
        <v>353</v>
      </c>
      <c r="C108" s="240">
        <v>11946</v>
      </c>
      <c r="D108" s="240">
        <v>2191</v>
      </c>
      <c r="E108" s="240">
        <v>9755</v>
      </c>
    </row>
    <row r="109" spans="1:5" ht="12.75">
      <c r="A109" s="239" t="s">
        <v>362</v>
      </c>
      <c r="B109" s="239" t="s">
        <v>355</v>
      </c>
      <c r="C109" s="240">
        <v>7713</v>
      </c>
      <c r="D109" s="240">
        <v>1344</v>
      </c>
      <c r="E109" s="240">
        <v>6369</v>
      </c>
    </row>
    <row r="110" spans="1:5" ht="12.75">
      <c r="A110" s="239" t="s">
        <v>364</v>
      </c>
      <c r="B110" s="239" t="s">
        <v>357</v>
      </c>
      <c r="C110" s="240">
        <v>4968</v>
      </c>
      <c r="D110" s="240">
        <v>762</v>
      </c>
      <c r="E110" s="240">
        <v>4206</v>
      </c>
    </row>
    <row r="111" spans="1:5" ht="12.75">
      <c r="A111" s="239" t="s">
        <v>379</v>
      </c>
      <c r="B111" s="239" t="s">
        <v>359</v>
      </c>
      <c r="C111" s="240">
        <v>3287</v>
      </c>
      <c r="D111" s="240">
        <v>456</v>
      </c>
      <c r="E111" s="240">
        <v>2831</v>
      </c>
    </row>
    <row r="112" spans="1:5" ht="12.75">
      <c r="A112" s="239" t="s">
        <v>383</v>
      </c>
      <c r="B112" s="239" t="s">
        <v>361</v>
      </c>
      <c r="C112" s="240">
        <v>2007</v>
      </c>
      <c r="D112" s="240">
        <v>285</v>
      </c>
      <c r="E112" s="240">
        <v>1722</v>
      </c>
    </row>
    <row r="113" spans="1:5" ht="12.75">
      <c r="A113" s="239" t="s">
        <v>388</v>
      </c>
      <c r="B113" s="239" t="s">
        <v>363</v>
      </c>
      <c r="C113" s="240">
        <v>1405</v>
      </c>
      <c r="D113" s="240">
        <v>286</v>
      </c>
      <c r="E113" s="240">
        <v>1119</v>
      </c>
    </row>
    <row r="114" spans="1:5" ht="12.75">
      <c r="A114" s="239" t="s">
        <v>392</v>
      </c>
      <c r="B114" s="239" t="s">
        <v>365</v>
      </c>
      <c r="C114" s="240">
        <v>922</v>
      </c>
      <c r="D114" s="240">
        <v>226</v>
      </c>
      <c r="E114" s="240">
        <v>696</v>
      </c>
    </row>
    <row r="115" spans="1:5" ht="12.75">
      <c r="A115" s="239" t="s">
        <v>393</v>
      </c>
      <c r="B115" s="239" t="s">
        <v>367</v>
      </c>
      <c r="C115" s="240">
        <v>593</v>
      </c>
      <c r="D115" s="240">
        <v>88</v>
      </c>
      <c r="E115" s="240">
        <v>505</v>
      </c>
    </row>
    <row r="116" spans="3:5" ht="12.75">
      <c r="C116" s="240"/>
      <c r="D116" s="240"/>
      <c r="E116" s="240"/>
    </row>
    <row r="117" spans="1:5" ht="12.75">
      <c r="A117" s="303" t="s">
        <v>41</v>
      </c>
      <c r="B117" s="303"/>
      <c r="C117" s="240">
        <v>62730537</v>
      </c>
      <c r="D117" s="240">
        <v>30365592</v>
      </c>
      <c r="E117" s="240">
        <v>32364945</v>
      </c>
    </row>
    <row r="118" spans="1:5" ht="12.75">
      <c r="A118" s="241"/>
      <c r="B118" s="241"/>
      <c r="C118" s="240"/>
      <c r="D118" s="240"/>
      <c r="E118" s="240"/>
    </row>
    <row r="119" spans="1:5" ht="12.75">
      <c r="A119" s="303" t="s">
        <v>368</v>
      </c>
      <c r="B119" s="303"/>
      <c r="C119" s="240">
        <v>15848857</v>
      </c>
      <c r="D119" s="240">
        <v>8105665</v>
      </c>
      <c r="E119" s="240">
        <v>7743192</v>
      </c>
    </row>
    <row r="120" spans="1:5" ht="12.75">
      <c r="A120" s="303" t="s">
        <v>31</v>
      </c>
      <c r="B120" s="303"/>
      <c r="C120" s="240">
        <v>33901956</v>
      </c>
      <c r="D120" s="240">
        <v>16753533</v>
      </c>
      <c r="E120" s="240">
        <v>17148423</v>
      </c>
    </row>
    <row r="121" spans="1:5" ht="12.75">
      <c r="A121" s="303" t="s">
        <v>369</v>
      </c>
      <c r="B121" s="303"/>
      <c r="C121" s="240">
        <v>12979724</v>
      </c>
      <c r="D121" s="240">
        <v>5506394</v>
      </c>
      <c r="E121" s="240">
        <v>7473330</v>
      </c>
    </row>
    <row r="122" spans="1:5" ht="12.75">
      <c r="A122" s="241"/>
      <c r="B122" s="241"/>
      <c r="C122" s="240"/>
      <c r="D122" s="240"/>
      <c r="E122" s="240"/>
    </row>
    <row r="123" spans="1:5" ht="12.75">
      <c r="A123" s="303" t="s">
        <v>370</v>
      </c>
      <c r="B123" s="303"/>
      <c r="C123" s="240">
        <v>11696788</v>
      </c>
      <c r="D123" s="240">
        <v>5991041</v>
      </c>
      <c r="E123" s="240">
        <v>5705747</v>
      </c>
    </row>
    <row r="124" spans="1:5" ht="12.75">
      <c r="A124" s="303" t="s">
        <v>371</v>
      </c>
      <c r="B124" s="303"/>
      <c r="C124" s="240">
        <v>25420074</v>
      </c>
      <c r="D124" s="240">
        <v>12667206</v>
      </c>
      <c r="E124" s="240">
        <v>12752868</v>
      </c>
    </row>
    <row r="125" spans="1:5" ht="12.75">
      <c r="A125" s="303" t="s">
        <v>372</v>
      </c>
      <c r="B125" s="303"/>
      <c r="C125" s="240">
        <v>20618352</v>
      </c>
      <c r="D125" s="240">
        <v>9899758</v>
      </c>
      <c r="E125" s="240">
        <v>10718594</v>
      </c>
    </row>
    <row r="126" spans="1:5" ht="12.75">
      <c r="A126" s="303" t="s">
        <v>373</v>
      </c>
      <c r="B126" s="303"/>
      <c r="C126" s="240">
        <v>4995323</v>
      </c>
      <c r="D126" s="240">
        <v>1807587</v>
      </c>
      <c r="E126" s="240">
        <v>3187736</v>
      </c>
    </row>
    <row r="127" spans="1:5" ht="12.75">
      <c r="A127" s="241"/>
      <c r="B127" s="241"/>
      <c r="C127" s="240"/>
      <c r="D127" s="240"/>
      <c r="E127" s="240"/>
    </row>
    <row r="128" spans="1:5" ht="12.75">
      <c r="A128" s="303" t="s">
        <v>43</v>
      </c>
      <c r="B128" s="303"/>
      <c r="C128" s="240">
        <v>36647848</v>
      </c>
      <c r="D128" s="240">
        <v>18086855</v>
      </c>
      <c r="E128" s="240">
        <v>18560993</v>
      </c>
    </row>
    <row r="129" spans="1:5" ht="12.75">
      <c r="A129" s="303" t="s">
        <v>33</v>
      </c>
      <c r="B129" s="303"/>
      <c r="C129" s="240">
        <v>10233832</v>
      </c>
      <c r="D129" s="240">
        <v>4173072</v>
      </c>
      <c r="E129" s="240">
        <v>6060760</v>
      </c>
    </row>
    <row r="130" spans="1:5" ht="12.75">
      <c r="A130" s="242"/>
      <c r="B130" s="242"/>
      <c r="C130" s="243"/>
      <c r="D130" s="243"/>
      <c r="E130" s="243"/>
    </row>
    <row r="132" ht="12.75">
      <c r="A132" s="210" t="s">
        <v>375</v>
      </c>
    </row>
    <row r="133" ht="12.75">
      <c r="A133" s="211" t="s">
        <v>376</v>
      </c>
    </row>
    <row r="137" spans="3:5" ht="12.75">
      <c r="C137" s="247"/>
      <c r="D137" s="247"/>
      <c r="E137" s="247"/>
    </row>
  </sheetData>
  <mergeCells count="10">
    <mergeCell ref="A128:B128"/>
    <mergeCell ref="A129:B129"/>
    <mergeCell ref="A117:B117"/>
    <mergeCell ref="A119:B119"/>
    <mergeCell ref="A120:B120"/>
    <mergeCell ref="A126:B126"/>
    <mergeCell ref="A121:B121"/>
    <mergeCell ref="A123:B123"/>
    <mergeCell ref="A124:B124"/>
    <mergeCell ref="A125:B12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2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"/>
    </sheetView>
  </sheetViews>
  <sheetFormatPr defaultColWidth="11.421875" defaultRowHeight="12.75"/>
  <cols>
    <col min="2" max="2" width="21.00390625" style="0" customWidth="1"/>
    <col min="3" max="3" width="17.28125" style="0" customWidth="1"/>
    <col min="4" max="4" width="16.7109375" style="0" customWidth="1"/>
  </cols>
  <sheetData>
    <row r="1" ht="12.75">
      <c r="A1" s="19" t="s">
        <v>394</v>
      </c>
    </row>
    <row r="2" ht="12.75">
      <c r="A2" s="19"/>
    </row>
    <row r="3" spans="1:4" ht="12.75">
      <c r="A3" s="344" t="s">
        <v>395</v>
      </c>
      <c r="B3" s="248" t="s">
        <v>396</v>
      </c>
      <c r="C3" s="342" t="s">
        <v>397</v>
      </c>
      <c r="D3" s="343"/>
    </row>
    <row r="4" spans="1:4" ht="12.75">
      <c r="A4" s="345"/>
      <c r="B4" s="249" t="s">
        <v>398</v>
      </c>
      <c r="C4" s="250" t="s">
        <v>399</v>
      </c>
      <c r="D4" s="251">
        <v>2000</v>
      </c>
    </row>
    <row r="5" spans="1:4" ht="12.75">
      <c r="A5" s="252">
        <v>1982</v>
      </c>
      <c r="B5" s="253">
        <v>19986</v>
      </c>
      <c r="C5" s="252"/>
      <c r="D5" s="252">
        <v>80.5</v>
      </c>
    </row>
    <row r="6" spans="1:4" ht="12.75">
      <c r="A6" s="254">
        <v>1983</v>
      </c>
      <c r="B6" s="255">
        <v>20264</v>
      </c>
      <c r="C6" s="254">
        <v>101.4</v>
      </c>
      <c r="D6" s="254">
        <v>81.7</v>
      </c>
    </row>
    <row r="7" spans="1:4" ht="12.75">
      <c r="A7" s="254">
        <v>1984</v>
      </c>
      <c r="B7" s="255">
        <v>20540</v>
      </c>
      <c r="C7" s="254">
        <v>101.4</v>
      </c>
      <c r="D7" s="254">
        <v>82.8</v>
      </c>
    </row>
    <row r="8" spans="1:4" ht="12.75">
      <c r="A8" s="254">
        <v>1985</v>
      </c>
      <c r="B8" s="255">
        <v>20800</v>
      </c>
      <c r="C8" s="254">
        <v>101.3</v>
      </c>
      <c r="D8" s="254">
        <v>83.8</v>
      </c>
    </row>
    <row r="9" spans="1:4" ht="12.75">
      <c r="A9" s="254">
        <v>1986</v>
      </c>
      <c r="B9" s="255">
        <v>21050</v>
      </c>
      <c r="C9" s="254">
        <v>101.2</v>
      </c>
      <c r="D9" s="254">
        <v>84.8</v>
      </c>
    </row>
    <row r="10" spans="1:4" ht="12.75">
      <c r="A10" s="254">
        <v>1987</v>
      </c>
      <c r="B10" s="255">
        <v>21297</v>
      </c>
      <c r="C10" s="254">
        <v>101.2</v>
      </c>
      <c r="D10" s="254">
        <v>85.8</v>
      </c>
    </row>
    <row r="11" spans="1:4" ht="12.75">
      <c r="A11" s="254">
        <v>1988</v>
      </c>
      <c r="B11" s="255">
        <v>21542</v>
      </c>
      <c r="C11" s="254">
        <v>101.1</v>
      </c>
      <c r="D11" s="254">
        <v>86.8</v>
      </c>
    </row>
    <row r="12" spans="1:4" ht="12.75">
      <c r="A12" s="254">
        <v>1989</v>
      </c>
      <c r="B12" s="255">
        <v>21782</v>
      </c>
      <c r="C12" s="254">
        <v>101.1</v>
      </c>
      <c r="D12" s="254">
        <v>87.8</v>
      </c>
    </row>
    <row r="13" spans="1:4" ht="12.75">
      <c r="A13" s="254">
        <v>1990</v>
      </c>
      <c r="B13" s="255">
        <v>22048</v>
      </c>
      <c r="C13" s="254">
        <v>101.2</v>
      </c>
      <c r="D13" s="254">
        <v>88.8</v>
      </c>
    </row>
    <row r="14" spans="1:4" ht="12.75">
      <c r="A14" s="254">
        <v>1991</v>
      </c>
      <c r="B14" s="255">
        <v>22324</v>
      </c>
      <c r="C14" s="254">
        <v>101.3</v>
      </c>
      <c r="D14" s="254">
        <v>90</v>
      </c>
    </row>
    <row r="15" spans="1:4" ht="12.75">
      <c r="A15" s="254">
        <v>1992</v>
      </c>
      <c r="B15" s="255">
        <v>22589</v>
      </c>
      <c r="C15" s="254">
        <v>101.2</v>
      </c>
      <c r="D15" s="254">
        <v>91</v>
      </c>
    </row>
    <row r="16" spans="1:4" ht="12.75">
      <c r="A16" s="254">
        <v>1993</v>
      </c>
      <c r="B16" s="255">
        <v>22851</v>
      </c>
      <c r="C16" s="254">
        <v>101.2</v>
      </c>
      <c r="D16" s="254">
        <v>92.1</v>
      </c>
    </row>
    <row r="17" spans="1:4" ht="12.75">
      <c r="A17" s="254">
        <v>1994</v>
      </c>
      <c r="B17" s="255">
        <v>23118</v>
      </c>
      <c r="C17" s="254">
        <v>101.2</v>
      </c>
      <c r="D17" s="254">
        <v>93.2</v>
      </c>
    </row>
    <row r="18" spans="1:4" ht="12.75">
      <c r="A18" s="254">
        <v>1995</v>
      </c>
      <c r="B18" s="255">
        <v>23391</v>
      </c>
      <c r="C18" s="254">
        <v>101.2</v>
      </c>
      <c r="D18" s="254">
        <v>94.3</v>
      </c>
    </row>
    <row r="19" spans="1:4" ht="12.75">
      <c r="A19" s="254">
        <v>1996</v>
      </c>
      <c r="B19" s="255">
        <v>23657</v>
      </c>
      <c r="C19" s="254">
        <v>101.1</v>
      </c>
      <c r="D19" s="254">
        <v>95.3</v>
      </c>
    </row>
    <row r="20" spans="1:4" ht="12.75">
      <c r="A20" s="254">
        <v>1997</v>
      </c>
      <c r="B20" s="255">
        <v>23919</v>
      </c>
      <c r="C20" s="254">
        <v>101.1</v>
      </c>
      <c r="D20" s="254">
        <v>96.4</v>
      </c>
    </row>
    <row r="21" spans="1:4" ht="12.75">
      <c r="A21" s="254">
        <v>1998</v>
      </c>
      <c r="B21" s="255">
        <v>24179</v>
      </c>
      <c r="C21" s="254">
        <v>101.1</v>
      </c>
      <c r="D21" s="254">
        <v>97.4</v>
      </c>
    </row>
    <row r="22" spans="1:4" ht="12.75">
      <c r="A22" s="254">
        <v>1999</v>
      </c>
      <c r="B22" s="255">
        <v>24468</v>
      </c>
      <c r="C22" s="254">
        <v>101.2</v>
      </c>
      <c r="D22" s="254">
        <v>98.7</v>
      </c>
    </row>
    <row r="23" spans="1:4" ht="12.75">
      <c r="A23" s="254">
        <v>2000</v>
      </c>
      <c r="B23" s="255">
        <v>24795</v>
      </c>
      <c r="C23" s="254">
        <v>101.3</v>
      </c>
      <c r="D23" s="254">
        <v>100</v>
      </c>
    </row>
    <row r="24" spans="1:4" ht="12.75">
      <c r="A24" s="254">
        <v>2001</v>
      </c>
      <c r="B24" s="255">
        <v>25120</v>
      </c>
      <c r="C24" s="254">
        <v>101.3</v>
      </c>
      <c r="D24" s="254">
        <v>101.3</v>
      </c>
    </row>
    <row r="25" spans="1:4" ht="12.75">
      <c r="A25" s="254">
        <v>2002</v>
      </c>
      <c r="B25" s="255">
        <v>25443</v>
      </c>
      <c r="C25" s="254">
        <v>101.3</v>
      </c>
      <c r="D25" s="254">
        <v>102.6</v>
      </c>
    </row>
    <row r="26" spans="1:4" ht="12.75">
      <c r="A26" s="254">
        <v>2003</v>
      </c>
      <c r="B26" s="255">
        <v>25778</v>
      </c>
      <c r="C26" s="254">
        <v>101.3</v>
      </c>
      <c r="D26" s="254">
        <v>104</v>
      </c>
    </row>
    <row r="27" spans="1:4" ht="12.75">
      <c r="A27" s="254">
        <v>2004</v>
      </c>
      <c r="B27" s="255">
        <v>26131</v>
      </c>
      <c r="C27" s="254">
        <v>101.4</v>
      </c>
      <c r="D27" s="254">
        <v>105.4</v>
      </c>
    </row>
    <row r="28" spans="1:4" ht="12.75">
      <c r="A28" s="254">
        <v>2005</v>
      </c>
      <c r="B28" s="255">
        <v>26509</v>
      </c>
      <c r="C28" s="254">
        <v>101.4</v>
      </c>
      <c r="D28" s="254">
        <v>106.9</v>
      </c>
    </row>
    <row r="29" spans="1:4" ht="12.75">
      <c r="A29" s="256">
        <v>2006</v>
      </c>
      <c r="B29" s="257">
        <v>26934</v>
      </c>
      <c r="C29" s="256">
        <v>101.6</v>
      </c>
      <c r="D29" s="256">
        <v>108.6</v>
      </c>
    </row>
    <row r="30" ht="12.75">
      <c r="A30" t="s">
        <v>400</v>
      </c>
    </row>
  </sheetData>
  <mergeCells count="2">
    <mergeCell ref="C3:D3"/>
    <mergeCell ref="A3:A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1"/>
  <sheetViews>
    <sheetView workbookViewId="0" topLeftCell="A1">
      <selection activeCell="A3" sqref="A3:O26"/>
    </sheetView>
  </sheetViews>
  <sheetFormatPr defaultColWidth="11.421875" defaultRowHeight="12.75"/>
  <cols>
    <col min="1" max="1" width="9.7109375" style="124" customWidth="1"/>
    <col min="2" max="2" width="11.7109375" style="124" customWidth="1"/>
    <col min="3" max="8" width="8.7109375" style="124" customWidth="1"/>
    <col min="9" max="9" width="9.7109375" style="124" customWidth="1"/>
    <col min="10" max="15" width="8.7109375" style="124" customWidth="1"/>
    <col min="16" max="17" width="9.7109375" style="124" customWidth="1"/>
    <col min="18" max="16384" width="11.421875" style="124" customWidth="1"/>
  </cols>
  <sheetData>
    <row r="1" spans="2:15" ht="12.7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ht="13.5" thickBot="1"/>
    <row r="3" spans="1:15" ht="19.5" customHeight="1" thickTop="1">
      <c r="A3" s="310" t="s">
        <v>420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2"/>
    </row>
    <row r="4" spans="1:15" ht="19.5" customHeight="1">
      <c r="A4" s="126"/>
      <c r="B4" s="127"/>
      <c r="C4" s="127"/>
      <c r="D4" s="127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36"/>
    </row>
    <row r="5" spans="1:15" ht="49.5" customHeight="1">
      <c r="A5" s="324" t="s">
        <v>134</v>
      </c>
      <c r="B5" s="313" t="s">
        <v>141</v>
      </c>
      <c r="C5" s="313" t="s">
        <v>144</v>
      </c>
      <c r="D5" s="315" t="s">
        <v>142</v>
      </c>
      <c r="E5" s="315" t="s">
        <v>143</v>
      </c>
      <c r="F5" s="313" t="s">
        <v>146</v>
      </c>
      <c r="G5" s="315" t="s">
        <v>147</v>
      </c>
      <c r="H5" s="326" t="s">
        <v>145</v>
      </c>
      <c r="I5" s="322" t="s">
        <v>148</v>
      </c>
      <c r="J5" s="315" t="s">
        <v>422</v>
      </c>
      <c r="K5" s="326" t="s">
        <v>151</v>
      </c>
      <c r="L5" s="318" t="s">
        <v>149</v>
      </c>
      <c r="M5" s="320" t="s">
        <v>421</v>
      </c>
      <c r="N5" s="328" t="s">
        <v>150</v>
      </c>
      <c r="O5" s="316" t="s">
        <v>153</v>
      </c>
    </row>
    <row r="6" spans="1:15" ht="19.5" customHeight="1">
      <c r="A6" s="325"/>
      <c r="B6" s="314"/>
      <c r="C6" s="314"/>
      <c r="D6" s="314"/>
      <c r="E6" s="314"/>
      <c r="F6" s="314"/>
      <c r="G6" s="314"/>
      <c r="H6" s="327"/>
      <c r="I6" s="323"/>
      <c r="J6" s="314"/>
      <c r="K6" s="327"/>
      <c r="L6" s="319"/>
      <c r="M6" s="321"/>
      <c r="N6" s="329"/>
      <c r="O6" s="317"/>
    </row>
    <row r="7" spans="1:17" ht="19.5" customHeight="1">
      <c r="A7" s="140">
        <v>2005</v>
      </c>
      <c r="B7" s="149">
        <f>'[2]Denombrements2042'!$B5/1000</f>
        <v>35.105806</v>
      </c>
      <c r="C7" s="149">
        <f>D7+E7</f>
        <v>12.769091</v>
      </c>
      <c r="D7" s="150">
        <f>'[2]Denombrements2042'!$B25/1000</f>
        <v>12.635026</v>
      </c>
      <c r="E7" s="150">
        <f>'[2]Denombrements2042'!$F25/1000</f>
        <v>0.134065</v>
      </c>
      <c r="F7" s="149">
        <f>G7+H7</f>
        <v>22.336714999999998</v>
      </c>
      <c r="G7" s="150">
        <f>'[2]Denombrements2042'!$C25/1000</f>
        <v>13.710042</v>
      </c>
      <c r="H7" s="161">
        <f>('[2]Denombrements2042'!$D25+'[2]Denombrements2042'!$E25)/1000</f>
        <v>8.626673</v>
      </c>
      <c r="I7" s="172">
        <f>2*C7+F7</f>
        <v>47.874897</v>
      </c>
      <c r="J7" s="157">
        <f>'[2]Denombrements2042'!$D5/1000</f>
        <v>1.891495</v>
      </c>
      <c r="K7" s="157">
        <f>2*(DEMO1!M6+DEMO1!N6)</f>
        <v>0.8765780000000001</v>
      </c>
      <c r="L7" s="159">
        <f>I7+J7-K7</f>
        <v>48.889813999999994</v>
      </c>
      <c r="M7" s="169">
        <f>L7/DEMO1!C6</f>
        <v>1.0071333493299703</v>
      </c>
      <c r="N7" s="166">
        <f>'[2]Denombrements2042'!$F5/1000</f>
        <v>16.099255</v>
      </c>
      <c r="O7" s="174">
        <f>N7/(DEMO1!F6+DEMO1!K6)</f>
        <v>1.0737258269622096</v>
      </c>
      <c r="P7" s="134"/>
      <c r="Q7" s="130"/>
    </row>
    <row r="8" spans="1:17" ht="19.5" customHeight="1">
      <c r="A8" s="140">
        <f>A7+1</f>
        <v>2006</v>
      </c>
      <c r="B8" s="151">
        <f>'[2]Denombrements2042'!$B6/1000</f>
        <v>35.63385099999999</v>
      </c>
      <c r="C8" s="151">
        <f>D8+E8</f>
        <v>12.827225</v>
      </c>
      <c r="D8" s="152">
        <f>'[2]Denombrements2042'!$B26/1000</f>
        <v>12.628125</v>
      </c>
      <c r="E8" s="152">
        <f>'[2]Denombrements2042'!$F26/1000</f>
        <v>0.1991</v>
      </c>
      <c r="F8" s="151">
        <f>G8+H8</f>
        <v>22.806626</v>
      </c>
      <c r="G8" s="152">
        <f>'[2]Denombrements2042'!$C26/1000</f>
        <v>14.028444</v>
      </c>
      <c r="H8" s="162">
        <f>('[2]Denombrements2042'!$D26+'[2]Denombrements2042'!$E26)/1000</f>
        <v>8.778182000000001</v>
      </c>
      <c r="I8" s="173">
        <f>2*C8+F8</f>
        <v>48.461076000000006</v>
      </c>
      <c r="J8" s="158">
        <f>'[2]Denombrements2042'!$D6/1000</f>
        <v>1.9336249999999997</v>
      </c>
      <c r="K8" s="158">
        <f>2*(DEMO1!M7+DEMO1!N7)</f>
        <v>0.826122</v>
      </c>
      <c r="L8" s="160">
        <f>I8+J8-K8</f>
        <v>49.56857900000001</v>
      </c>
      <c r="M8" s="170">
        <f>L8/DEMO1!C7</f>
        <v>1.0120828226408662</v>
      </c>
      <c r="N8" s="178">
        <f>'[2]Denombrements2042'!$F6/1000</f>
        <v>16.199231</v>
      </c>
      <c r="O8" s="175">
        <f>N8/(DEMO1!F7+DEMO1!K7)</f>
        <v>1.0771719277265779</v>
      </c>
      <c r="P8" s="134"/>
      <c r="Q8" s="130"/>
    </row>
    <row r="9" spans="1:17" ht="19.5" customHeight="1">
      <c r="A9" s="140">
        <f>A8+1</f>
        <v>2007</v>
      </c>
      <c r="B9" s="151">
        <f>'[2]Denombrements2042'!$B7/1000</f>
        <v>36.036126</v>
      </c>
      <c r="C9" s="151">
        <f>D9+E9</f>
        <v>12.862112</v>
      </c>
      <c r="D9" s="152">
        <f>'[2]Denombrements2042'!$B27/1000</f>
        <v>12.582119</v>
      </c>
      <c r="E9" s="152">
        <f>'[2]Denombrements2042'!$F27/1000</f>
        <v>0.279993</v>
      </c>
      <c r="F9" s="151">
        <f>G9+H9</f>
        <v>23.174014</v>
      </c>
      <c r="G9" s="152">
        <f>'[2]Denombrements2042'!$C27/1000</f>
        <v>14.282620000000001</v>
      </c>
      <c r="H9" s="162">
        <f>('[2]Denombrements2042'!$D27+'[2]Denombrements2042'!$E27)/1000</f>
        <v>8.891394</v>
      </c>
      <c r="I9" s="173">
        <f>2*C9+F9</f>
        <v>48.898238</v>
      </c>
      <c r="J9" s="158">
        <f>'[2]Denombrements2042'!$D7/1000</f>
        <v>1.9523279999999998</v>
      </c>
      <c r="K9" s="158">
        <f>2*(DEMO1!M8+DEMO1!N8)</f>
        <v>0.816292</v>
      </c>
      <c r="L9" s="160">
        <f>I9+J9-K9</f>
        <v>50.034274</v>
      </c>
      <c r="M9" s="170">
        <f>L9/DEMO1!C8</f>
        <v>1.013859653445645</v>
      </c>
      <c r="N9" s="178">
        <f>'[2]Denombrements2042'!$F7/1000</f>
        <v>16.210508</v>
      </c>
      <c r="O9" s="175">
        <f>N9/(DEMO1!F8+DEMO1!K8)</f>
        <v>1.0757227339542335</v>
      </c>
      <c r="P9" s="134"/>
      <c r="Q9" s="130"/>
    </row>
    <row r="10" spans="1:17" ht="19.5" customHeight="1">
      <c r="A10" s="140">
        <v>2008</v>
      </c>
      <c r="B10" s="151">
        <f>'[2]Denombrements2042'!$B8/1000</f>
        <v>36.390286</v>
      </c>
      <c r="C10" s="151">
        <f>D10+E10</f>
        <v>12.932803</v>
      </c>
      <c r="D10" s="152">
        <f>'[2]Denombrements2042'!$B28/1000</f>
        <v>12.534967</v>
      </c>
      <c r="E10" s="152">
        <f>'[2]Denombrements2042'!$F28/1000</f>
        <v>0.397836</v>
      </c>
      <c r="F10" s="151">
        <f>G10+H10</f>
        <v>23.457483000000003</v>
      </c>
      <c r="G10" s="152">
        <f>'[2]Denombrements2042'!$C28/1000</f>
        <v>14.472267</v>
      </c>
      <c r="H10" s="162">
        <f>('[2]Denombrements2042'!$D28+'[2]Denombrements2042'!$E28)/1000</f>
        <v>8.985216000000001</v>
      </c>
      <c r="I10" s="173">
        <f>2*C10+F10</f>
        <v>49.323089</v>
      </c>
      <c r="J10" s="158">
        <f>'[2]Denombrements2042'!$D8/1000</f>
        <v>1.97713</v>
      </c>
      <c r="K10" s="158">
        <f>2*(DEMO1!M9+DEMO1!N9)</f>
        <v>0.799762</v>
      </c>
      <c r="L10" s="160">
        <f>I10+J10-K10</f>
        <v>50.500457000000004</v>
      </c>
      <c r="M10" s="170">
        <f>L10/DEMO1!C9</f>
        <v>1.015978378727239</v>
      </c>
      <c r="N10" s="178">
        <f>'[2]Denombrements2042'!$F8/1000</f>
        <v>16.337477</v>
      </c>
      <c r="O10" s="175">
        <f>N10/(DEMO1!F9+DEMO1!K9)</f>
        <v>1.083263729189455</v>
      </c>
      <c r="P10" s="134"/>
      <c r="Q10" s="130"/>
    </row>
    <row r="11" spans="1:17" ht="19.5" customHeight="1">
      <c r="A11" s="140">
        <v>2009</v>
      </c>
      <c r="B11" s="151">
        <f>B10*(1+B$13)</f>
        <v>36.869312799136495</v>
      </c>
      <c r="C11" s="151"/>
      <c r="D11" s="151"/>
      <c r="E11" s="152"/>
      <c r="F11" s="152"/>
      <c r="G11" s="151"/>
      <c r="H11" s="162"/>
      <c r="I11" s="164"/>
      <c r="J11" s="153"/>
      <c r="K11" s="153"/>
      <c r="L11" s="153"/>
      <c r="M11" s="170"/>
      <c r="N11" s="167"/>
      <c r="O11" s="175"/>
      <c r="P11" s="134"/>
      <c r="Q11" s="130"/>
    </row>
    <row r="12" spans="1:17" ht="19.5" customHeight="1" thickBot="1">
      <c r="A12" s="142">
        <v>2010</v>
      </c>
      <c r="B12" s="154">
        <f>B11*(1+B$13)</f>
        <v>37.35464531058014</v>
      </c>
      <c r="C12" s="154"/>
      <c r="D12" s="154"/>
      <c r="E12" s="155"/>
      <c r="F12" s="155"/>
      <c r="G12" s="154"/>
      <c r="H12" s="163"/>
      <c r="I12" s="165"/>
      <c r="J12" s="156"/>
      <c r="K12" s="156"/>
      <c r="L12" s="156"/>
      <c r="M12" s="171"/>
      <c r="N12" s="168"/>
      <c r="O12" s="176"/>
      <c r="P12" s="134"/>
      <c r="Q12" s="130"/>
    </row>
    <row r="13" spans="1:17" ht="19.5" customHeight="1" thickBot="1" thickTop="1">
      <c r="A13" s="142" t="s">
        <v>126</v>
      </c>
      <c r="B13" s="144">
        <f>(B9/B7)^(1/2)-1</f>
        <v>0.013163589841983958</v>
      </c>
      <c r="C13" s="144">
        <f aca="true" t="shared" si="0" ref="C13:N13">(C9/C7)^(1/2)-1</f>
        <v>0.0036358188341512054</v>
      </c>
      <c r="D13" s="143">
        <f t="shared" si="0"/>
        <v>-0.002095860388572457</v>
      </c>
      <c r="E13" s="143">
        <f t="shared" si="0"/>
        <v>0.44515982783313457</v>
      </c>
      <c r="F13" s="144">
        <f t="shared" si="0"/>
        <v>0.018570235207449937</v>
      </c>
      <c r="G13" s="143">
        <f t="shared" si="0"/>
        <v>0.02066811566222393</v>
      </c>
      <c r="H13" s="143">
        <f t="shared" si="0"/>
        <v>0.015227234462826145</v>
      </c>
      <c r="I13" s="144">
        <f t="shared" si="0"/>
        <v>0.010631146817238424</v>
      </c>
      <c r="J13" s="143">
        <f t="shared" si="0"/>
        <v>0.015953410694820702</v>
      </c>
      <c r="K13" s="143">
        <f t="shared" si="0"/>
        <v>-0.03499961464027168</v>
      </c>
      <c r="L13" s="144">
        <f t="shared" si="0"/>
        <v>0.011636775789328091</v>
      </c>
      <c r="M13" s="145"/>
      <c r="N13" s="144">
        <f t="shared" si="0"/>
        <v>0.0034492732533093484</v>
      </c>
      <c r="O13" s="177"/>
      <c r="P13" s="130"/>
      <c r="Q13" s="130"/>
    </row>
    <row r="14" spans="1:17" ht="19.5" customHeight="1" thickBot="1" thickTop="1">
      <c r="A14" s="265"/>
      <c r="B14" s="266"/>
      <c r="C14" s="266"/>
      <c r="D14" s="283"/>
      <c r="E14" s="283"/>
      <c r="F14" s="266"/>
      <c r="G14" s="283"/>
      <c r="H14" s="283"/>
      <c r="I14" s="266"/>
      <c r="J14" s="283"/>
      <c r="K14" s="283"/>
      <c r="L14" s="266"/>
      <c r="M14" s="268"/>
      <c r="N14" s="266"/>
      <c r="O14" s="268"/>
      <c r="P14" s="130"/>
      <c r="Q14" s="130"/>
    </row>
    <row r="15" spans="1:17" ht="12.75" customHeight="1" thickTop="1">
      <c r="A15" s="270" t="s">
        <v>424</v>
      </c>
      <c r="B15" s="271"/>
      <c r="C15" s="271"/>
      <c r="D15" s="271"/>
      <c r="E15" s="272"/>
      <c r="F15" s="272"/>
      <c r="G15" s="271"/>
      <c r="H15" s="272"/>
      <c r="I15" s="273"/>
      <c r="J15" s="273"/>
      <c r="K15" s="273"/>
      <c r="L15" s="273"/>
      <c r="M15" s="273"/>
      <c r="N15" s="273"/>
      <c r="O15" s="284"/>
      <c r="P15" s="130"/>
      <c r="Q15" s="130"/>
    </row>
    <row r="16" spans="1:17" ht="12.75" customHeight="1">
      <c r="A16" s="275" t="s">
        <v>425</v>
      </c>
      <c r="B16" s="137"/>
      <c r="C16" s="137"/>
      <c r="D16" s="137"/>
      <c r="E16" s="129"/>
      <c r="F16" s="129"/>
      <c r="G16" s="137"/>
      <c r="H16" s="129"/>
      <c r="I16" s="131"/>
      <c r="J16" s="131"/>
      <c r="K16" s="131"/>
      <c r="L16" s="131"/>
      <c r="M16" s="131"/>
      <c r="N16" s="131"/>
      <c r="O16" s="285"/>
      <c r="P16" s="130"/>
      <c r="Q16" s="130"/>
    </row>
    <row r="17" spans="1:17" ht="12.75" customHeight="1">
      <c r="A17" s="275" t="s">
        <v>426</v>
      </c>
      <c r="B17" s="137"/>
      <c r="C17" s="137"/>
      <c r="D17" s="137"/>
      <c r="E17" s="129"/>
      <c r="F17" s="129"/>
      <c r="G17" s="137"/>
      <c r="H17" s="129"/>
      <c r="I17" s="131"/>
      <c r="J17" s="131"/>
      <c r="K17" s="131"/>
      <c r="L17" s="131"/>
      <c r="M17" s="131"/>
      <c r="N17" s="131"/>
      <c r="O17" s="285"/>
      <c r="P17" s="130"/>
      <c r="Q17" s="130"/>
    </row>
    <row r="18" spans="1:17" ht="12.75" customHeight="1">
      <c r="A18" s="275" t="s">
        <v>423</v>
      </c>
      <c r="B18" s="137"/>
      <c r="C18" s="137"/>
      <c r="D18" s="137"/>
      <c r="E18" s="129"/>
      <c r="F18" s="129"/>
      <c r="G18" s="137"/>
      <c r="H18" s="129"/>
      <c r="I18" s="131"/>
      <c r="J18" s="131"/>
      <c r="K18" s="131"/>
      <c r="L18" s="131"/>
      <c r="M18" s="131"/>
      <c r="N18" s="131"/>
      <c r="O18" s="285"/>
      <c r="P18" s="130"/>
      <c r="Q18" s="130"/>
    </row>
    <row r="19" spans="1:17" ht="12.75" customHeight="1">
      <c r="A19" s="275" t="s">
        <v>427</v>
      </c>
      <c r="B19" s="137"/>
      <c r="C19" s="137"/>
      <c r="D19" s="137"/>
      <c r="E19" s="129"/>
      <c r="F19" s="129"/>
      <c r="G19" s="137"/>
      <c r="H19" s="129"/>
      <c r="I19" s="131"/>
      <c r="J19" s="131"/>
      <c r="K19" s="131"/>
      <c r="L19" s="131"/>
      <c r="M19" s="131"/>
      <c r="N19" s="131"/>
      <c r="O19" s="285"/>
      <c r="P19" s="130"/>
      <c r="Q19" s="130"/>
    </row>
    <row r="20" spans="1:17" ht="12.75" customHeight="1">
      <c r="A20" s="275" t="s">
        <v>428</v>
      </c>
      <c r="B20" s="137"/>
      <c r="C20" s="137"/>
      <c r="D20" s="137"/>
      <c r="E20" s="129"/>
      <c r="F20" s="129"/>
      <c r="G20" s="137"/>
      <c r="H20" s="129"/>
      <c r="I20" s="131"/>
      <c r="J20" s="131"/>
      <c r="K20" s="131"/>
      <c r="L20" s="131"/>
      <c r="M20" s="131"/>
      <c r="N20" s="131"/>
      <c r="O20" s="285"/>
      <c r="P20" s="130"/>
      <c r="Q20" s="130"/>
    </row>
    <row r="21" spans="1:17" ht="12.75" customHeight="1">
      <c r="A21" s="275" t="s">
        <v>429</v>
      </c>
      <c r="B21" s="137"/>
      <c r="C21" s="137"/>
      <c r="D21" s="137"/>
      <c r="E21" s="129"/>
      <c r="F21" s="129"/>
      <c r="G21" s="137"/>
      <c r="H21" s="129"/>
      <c r="I21" s="131"/>
      <c r="J21" s="131"/>
      <c r="K21" s="131"/>
      <c r="L21" s="131"/>
      <c r="M21" s="131"/>
      <c r="N21" s="131"/>
      <c r="O21" s="285"/>
      <c r="P21" s="130"/>
      <c r="Q21" s="130"/>
    </row>
    <row r="22" spans="1:17" ht="12.75" customHeight="1">
      <c r="A22" s="277" t="s">
        <v>432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9"/>
      <c r="P22" s="130"/>
      <c r="Q22" s="130"/>
    </row>
    <row r="23" spans="1:17" ht="12.75" customHeight="1">
      <c r="A23" s="286" t="s">
        <v>152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9"/>
      <c r="P23" s="130"/>
      <c r="Q23" s="130"/>
    </row>
    <row r="24" spans="1:17" ht="12.75" customHeight="1">
      <c r="A24" s="286" t="s">
        <v>414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9"/>
      <c r="P24" s="130"/>
      <c r="Q24" s="130"/>
    </row>
    <row r="25" spans="1:17" ht="12.75">
      <c r="A25" s="277" t="s">
        <v>154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9"/>
      <c r="P25" s="130"/>
      <c r="Q25" s="130"/>
    </row>
    <row r="26" spans="1:17" ht="13.5" thickBot="1">
      <c r="A26" s="280" t="s">
        <v>419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2"/>
      <c r="P26" s="130"/>
      <c r="Q26" s="130"/>
    </row>
    <row r="27" spans="2:17" ht="13.5" thickTop="1">
      <c r="B27" s="133"/>
      <c r="C27" s="133"/>
      <c r="D27" s="133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0"/>
      <c r="Q27" s="130"/>
    </row>
    <row r="28" spans="2:17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0"/>
      <c r="Q28" s="130"/>
    </row>
    <row r="29" spans="2:17" ht="12.75">
      <c r="B29" s="132"/>
      <c r="C29" s="132"/>
      <c r="D29" s="135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0"/>
      <c r="Q29" s="130"/>
    </row>
    <row r="30" spans="2:17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0"/>
      <c r="Q30" s="130"/>
    </row>
    <row r="31" spans="2:17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0"/>
      <c r="Q31" s="130"/>
    </row>
    <row r="32" spans="2:17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0"/>
      <c r="Q32" s="130"/>
    </row>
    <row r="33" spans="2:17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0"/>
      <c r="Q33" s="130"/>
    </row>
    <row r="34" spans="2:17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0"/>
      <c r="Q34" s="130"/>
    </row>
    <row r="35" spans="2:17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0"/>
      <c r="Q35" s="130"/>
    </row>
    <row r="36" spans="2:17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2:17" ht="12.75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2:17" ht="12.7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2:17" ht="12.75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2:17" ht="12.75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2:17" ht="12.75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2:17" ht="12.75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2:17" ht="12.75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2:17" ht="12.7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 ht="12.75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2:17" ht="12.75"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2:17" ht="12.75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2:17" ht="12.75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2:17" ht="12.75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2:17" ht="12.75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2:17" ht="12.75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2:17" ht="12.75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2:17" ht="12.75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2:17" ht="12.75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2:17" ht="12.75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2:17" ht="12.75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2:17" ht="12.75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2:17" ht="12.75"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2:17" ht="12.75"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2:17" ht="12.75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2:17" ht="12.75"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2:17" ht="12.75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2:17" ht="12.75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2:17" ht="12.75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2:17" ht="12.75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2:17" ht="12.75"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2:17" ht="12.75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2:17" ht="12.75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2:17" ht="12.75"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2:17" ht="12.75"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2:17" ht="12.75"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2:17" ht="12.75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2:17" ht="12.75"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2:17" ht="12.75"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2:17" ht="12.75"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2:17" ht="12.75"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2:17" ht="12.75"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2:17" ht="12.75"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2:17" ht="12.75"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2:17" ht="12.75"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2:17" ht="12.75"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2:17" ht="12.75"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2:17" ht="12.75"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2:17" ht="12.75"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2:17" ht="12.75"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2:17" ht="12.75"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2:17" ht="12.75"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2:17" ht="12.75"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2:17" ht="12.75"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2:17" ht="12.75"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2:17" ht="12.75"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2:17" ht="12.75"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2:17" ht="12.75"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2:17" ht="12.75"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2:17" ht="12.75"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2:17" ht="12.75"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2:17" ht="12.75"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2:17" ht="12.75"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2:17" ht="12.75"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2:17" ht="12.75"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2:17" ht="12.75"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2:17" ht="12.75"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2:17" ht="12.75"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2:17" ht="12.75"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2:17" ht="12.75"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2:17" ht="12.75"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2:17" ht="12.75"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2:17" ht="12.75"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2:17" ht="12.75"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2:17" ht="12.75"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2:17" ht="12.75"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2:17" ht="12.75"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 ht="12.75"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 ht="12.75"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 ht="12.75"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 ht="12.75"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 ht="12.75"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 ht="12.75"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 ht="12.75"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 ht="12.75"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 ht="12.75"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 ht="12.75"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 ht="12.75"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 ht="12.75"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 ht="12.75"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 ht="12.75"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 ht="12.75"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 ht="12.75"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 ht="12.75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 ht="12.75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 ht="12.75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 ht="12.75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 ht="12.75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 ht="12.75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 ht="12.75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 ht="12.75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 ht="12.75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 ht="12.75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 ht="12.75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 ht="12.75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 ht="12.75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 ht="12.75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 ht="12.75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 ht="12.75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 ht="12.75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 ht="12.75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 ht="12.75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 ht="12.75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 ht="12.75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 ht="12.75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 ht="12.75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 ht="12.75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 ht="12.75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 ht="12.75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 ht="12.75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 ht="12.75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 ht="12.75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 ht="12.75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 ht="12.75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 ht="12.75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 ht="12.75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 ht="12.75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 ht="12.75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 ht="12.75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 ht="12.75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 ht="12.75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 ht="12.75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 ht="12.75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 ht="12.75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 ht="12.75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 ht="12.75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 ht="12.75"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 ht="12.75"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 ht="12.75"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 ht="12.75"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 ht="12.75"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 ht="12.75"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 ht="12.75"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 ht="12.75"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 ht="12.75"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 ht="12.75"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 ht="12.75"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 ht="12.75"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  <row r="184" spans="2:17" ht="12.75"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</row>
    <row r="185" spans="2:17" ht="12.75"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</row>
    <row r="186" spans="2:17" ht="12.75"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</row>
    <row r="187" spans="2:17" ht="12.75"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</row>
    <row r="188" spans="2:17" ht="12.75"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</row>
    <row r="189" spans="2:17" ht="12.75"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</row>
    <row r="190" spans="2:17" ht="12.75"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</row>
    <row r="191" spans="2:17" ht="12.75"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</row>
    <row r="192" spans="2:17" ht="12.75"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</row>
    <row r="193" spans="2:17" ht="12.75"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2:17" ht="12.75"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</row>
    <row r="195" spans="2:17" ht="12.75"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</row>
    <row r="196" spans="2:17" ht="12.75"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</row>
    <row r="197" spans="2:17" ht="12.75"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</row>
    <row r="198" spans="2:17" ht="12.75"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</row>
    <row r="199" spans="2:17" ht="12.75"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</row>
    <row r="200" spans="2:17" ht="12.75"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</row>
    <row r="201" spans="2:17" ht="12.75"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</row>
    <row r="202" spans="2:17" ht="12.75"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</row>
    <row r="203" spans="2:17" ht="12.75"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</row>
    <row r="204" spans="2:17" ht="12.75"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</row>
    <row r="205" spans="2:17" ht="12.75"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</row>
    <row r="206" spans="2:17" ht="12.75"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</row>
    <row r="207" spans="2:17" ht="12.75"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</row>
    <row r="208" spans="2:17" ht="12.75"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</row>
    <row r="209" spans="2:17" ht="12.75"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</row>
    <row r="210" spans="2:17" ht="12.75"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2:17" ht="12.75"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</row>
    <row r="212" spans="2:17" ht="12.75"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</row>
    <row r="213" spans="2:17" ht="12.75"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</row>
    <row r="214" spans="2:17" ht="12.75"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</row>
    <row r="215" spans="2:17" ht="12.75"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</row>
    <row r="216" spans="2:17" ht="12.75"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</row>
    <row r="217" spans="2:17" ht="12.75"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</row>
    <row r="218" spans="2:17" ht="12.75"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</row>
    <row r="219" spans="2:17" ht="12.75"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</row>
    <row r="220" spans="2:17" ht="12.75"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</row>
    <row r="221" spans="2:17" ht="12.75"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</row>
    <row r="222" spans="2:17" ht="12.75"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</row>
    <row r="223" spans="2:17" ht="12.75"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</row>
    <row r="224" spans="2:17" ht="12.75"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</row>
    <row r="225" spans="2:17" ht="12.75"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</row>
    <row r="226" spans="2:17" ht="12.75"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</row>
    <row r="227" spans="2:17" ht="12.75"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</row>
    <row r="228" spans="2:17" ht="12.75"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</row>
    <row r="229" spans="2:17" ht="12.75"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</row>
    <row r="230" spans="16:17" ht="12.75">
      <c r="P230" s="132"/>
      <c r="Q230" s="132"/>
    </row>
    <row r="231" spans="16:17" ht="12.75">
      <c r="P231" s="132"/>
      <c r="Q231" s="132"/>
    </row>
    <row r="232" spans="16:17" ht="12.75">
      <c r="P232" s="132"/>
      <c r="Q232" s="132"/>
    </row>
    <row r="233" spans="16:17" ht="12.75">
      <c r="P233" s="132"/>
      <c r="Q233" s="132"/>
    </row>
    <row r="234" spans="16:17" ht="12.75">
      <c r="P234" s="132"/>
      <c r="Q234" s="132"/>
    </row>
    <row r="235" spans="16:17" ht="12.75">
      <c r="P235" s="132"/>
      <c r="Q235" s="132"/>
    </row>
    <row r="236" spans="16:17" ht="12.75">
      <c r="P236" s="132"/>
      <c r="Q236" s="132"/>
    </row>
    <row r="237" spans="16:17" ht="12.75">
      <c r="P237" s="132"/>
      <c r="Q237" s="132"/>
    </row>
    <row r="238" spans="16:17" ht="12.75">
      <c r="P238" s="132"/>
      <c r="Q238" s="132"/>
    </row>
    <row r="239" spans="16:17" ht="12.75">
      <c r="P239" s="132"/>
      <c r="Q239" s="132"/>
    </row>
    <row r="240" spans="16:17" ht="12.75">
      <c r="P240" s="132"/>
      <c r="Q240" s="132"/>
    </row>
    <row r="241" spans="16:17" ht="12.75">
      <c r="P241" s="132"/>
      <c r="Q241" s="132"/>
    </row>
  </sheetData>
  <mergeCells count="16">
    <mergeCell ref="A3:O3"/>
    <mergeCell ref="B5:B6"/>
    <mergeCell ref="A5:A6"/>
    <mergeCell ref="E5:E6"/>
    <mergeCell ref="G5:G6"/>
    <mergeCell ref="H5:H6"/>
    <mergeCell ref="C5:C6"/>
    <mergeCell ref="N5:N6"/>
    <mergeCell ref="D5:D6"/>
    <mergeCell ref="K5:K6"/>
    <mergeCell ref="F5:F6"/>
    <mergeCell ref="J5:J6"/>
    <mergeCell ref="O5:O6"/>
    <mergeCell ref="L5:L6"/>
    <mergeCell ref="M5:M6"/>
    <mergeCell ref="I5:I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11.421875" defaultRowHeight="12.75"/>
  <cols>
    <col min="2" max="2" width="20.57421875" style="0" customWidth="1"/>
    <col min="3" max="3" width="17.140625" style="0" customWidth="1"/>
    <col min="4" max="4" width="15.7109375" style="0" customWidth="1"/>
    <col min="5" max="5" width="20.57421875" style="0" customWidth="1"/>
    <col min="6" max="6" width="17.28125" style="0" customWidth="1"/>
    <col min="7" max="7" width="15.7109375" style="0" customWidth="1"/>
  </cols>
  <sheetData>
    <row r="1" ht="12.75">
      <c r="A1" s="19" t="s">
        <v>401</v>
      </c>
    </row>
    <row r="3" spans="1:7" ht="19.5" customHeight="1">
      <c r="A3" s="344" t="s">
        <v>395</v>
      </c>
      <c r="B3" s="348" t="s">
        <v>402</v>
      </c>
      <c r="C3" s="348"/>
      <c r="D3" s="348"/>
      <c r="E3" s="348" t="s">
        <v>403</v>
      </c>
      <c r="F3" s="348"/>
      <c r="G3" s="348"/>
    </row>
    <row r="4" spans="1:7" ht="17.25" customHeight="1">
      <c r="A4" s="346"/>
      <c r="B4" s="351" t="s">
        <v>404</v>
      </c>
      <c r="C4" s="349" t="s">
        <v>397</v>
      </c>
      <c r="D4" s="350"/>
      <c r="E4" s="351" t="s">
        <v>405</v>
      </c>
      <c r="F4" s="258" t="s">
        <v>397</v>
      </c>
      <c r="G4" s="251"/>
    </row>
    <row r="5" spans="1:7" ht="12.75">
      <c r="A5" s="347"/>
      <c r="B5" s="347"/>
      <c r="C5" s="250" t="s">
        <v>399</v>
      </c>
      <c r="D5" s="250">
        <v>2000</v>
      </c>
      <c r="E5" s="347"/>
      <c r="F5" s="250" t="s">
        <v>399</v>
      </c>
      <c r="G5" s="250">
        <v>2000</v>
      </c>
    </row>
    <row r="6" spans="1:7" ht="12.75">
      <c r="A6" s="252">
        <v>1960</v>
      </c>
      <c r="B6" s="253">
        <v>45685</v>
      </c>
      <c r="C6" s="252"/>
      <c r="D6" s="252">
        <v>77.4</v>
      </c>
      <c r="E6" s="253">
        <v>14308</v>
      </c>
      <c r="F6" s="252"/>
      <c r="G6" s="252">
        <v>59</v>
      </c>
    </row>
    <row r="7" spans="1:7" ht="12.75">
      <c r="A7" s="254">
        <v>1961</v>
      </c>
      <c r="B7" s="255">
        <v>46163</v>
      </c>
      <c r="C7" s="254">
        <v>101</v>
      </c>
      <c r="D7" s="254">
        <v>78.2</v>
      </c>
      <c r="E7" s="255">
        <v>14467</v>
      </c>
      <c r="F7" s="254">
        <v>101.1</v>
      </c>
      <c r="G7" s="254">
        <v>59.6</v>
      </c>
    </row>
    <row r="8" spans="1:7" ht="12.75">
      <c r="A8" s="254">
        <v>1962</v>
      </c>
      <c r="B8" s="255">
        <v>46998</v>
      </c>
      <c r="C8" s="254">
        <v>101.8</v>
      </c>
      <c r="D8" s="254">
        <v>79.6</v>
      </c>
      <c r="E8" s="255">
        <v>14748</v>
      </c>
      <c r="F8" s="254">
        <v>101.9</v>
      </c>
      <c r="G8" s="254">
        <v>60.8</v>
      </c>
    </row>
    <row r="9" spans="1:7" ht="12.75">
      <c r="A9" s="254">
        <v>1963</v>
      </c>
      <c r="B9" s="255">
        <v>47816</v>
      </c>
      <c r="C9" s="254">
        <v>101.7</v>
      </c>
      <c r="D9" s="254">
        <v>81</v>
      </c>
      <c r="E9" s="255">
        <v>15007</v>
      </c>
      <c r="F9" s="254">
        <v>101.8</v>
      </c>
      <c r="G9" s="254">
        <v>61.9</v>
      </c>
    </row>
    <row r="10" spans="1:7" ht="12.75">
      <c r="A10" s="254">
        <v>1964</v>
      </c>
      <c r="B10" s="255">
        <v>48310</v>
      </c>
      <c r="C10" s="254">
        <v>101</v>
      </c>
      <c r="D10" s="254">
        <v>81.9</v>
      </c>
      <c r="E10" s="255">
        <v>15165</v>
      </c>
      <c r="F10" s="254">
        <v>101.1</v>
      </c>
      <c r="G10" s="254">
        <v>62.5</v>
      </c>
    </row>
    <row r="11" spans="1:7" ht="12.75">
      <c r="A11" s="254">
        <v>1965</v>
      </c>
      <c r="B11" s="255">
        <v>48758</v>
      </c>
      <c r="C11" s="254">
        <v>100.9</v>
      </c>
      <c r="D11" s="254">
        <v>82.6</v>
      </c>
      <c r="E11" s="255">
        <v>15316</v>
      </c>
      <c r="F11" s="254">
        <v>101</v>
      </c>
      <c r="G11" s="254">
        <v>63.1</v>
      </c>
    </row>
    <row r="12" spans="1:7" ht="12.75">
      <c r="A12" s="254">
        <v>1966</v>
      </c>
      <c r="B12" s="255">
        <v>49164</v>
      </c>
      <c r="C12" s="254">
        <v>100.8</v>
      </c>
      <c r="D12" s="254">
        <v>83.3</v>
      </c>
      <c r="E12" s="255">
        <v>15469</v>
      </c>
      <c r="F12" s="254">
        <v>101</v>
      </c>
      <c r="G12" s="254">
        <v>63.8</v>
      </c>
    </row>
    <row r="13" spans="1:7" ht="12.75">
      <c r="A13" s="254">
        <v>1967</v>
      </c>
      <c r="B13" s="255">
        <v>49548</v>
      </c>
      <c r="C13" s="254">
        <v>100.8</v>
      </c>
      <c r="D13" s="254">
        <v>84</v>
      </c>
      <c r="E13" s="255">
        <v>15643</v>
      </c>
      <c r="F13" s="254">
        <v>101.1</v>
      </c>
      <c r="G13" s="254">
        <v>64.5</v>
      </c>
    </row>
    <row r="14" spans="1:7" ht="12.75">
      <c r="A14" s="254">
        <v>1968</v>
      </c>
      <c r="B14" s="255">
        <v>49915</v>
      </c>
      <c r="C14" s="254">
        <v>100.7</v>
      </c>
      <c r="D14" s="254">
        <v>84.6</v>
      </c>
      <c r="E14" s="255">
        <v>15840</v>
      </c>
      <c r="F14" s="254">
        <v>101.3</v>
      </c>
      <c r="G14" s="254">
        <v>65.3</v>
      </c>
    </row>
    <row r="15" spans="1:7" ht="12.75">
      <c r="A15" s="254">
        <v>1969</v>
      </c>
      <c r="B15" s="255">
        <v>50318</v>
      </c>
      <c r="C15" s="254">
        <v>100.8</v>
      </c>
      <c r="D15" s="254">
        <v>85.3</v>
      </c>
      <c r="E15" s="255">
        <v>16085</v>
      </c>
      <c r="F15" s="254">
        <v>101.5</v>
      </c>
      <c r="G15" s="254">
        <v>66.3</v>
      </c>
    </row>
    <row r="16" spans="1:7" ht="12.75">
      <c r="A16" s="254">
        <v>1970</v>
      </c>
      <c r="B16" s="255">
        <v>50772</v>
      </c>
      <c r="C16" s="254">
        <v>100.9</v>
      </c>
      <c r="D16" s="254">
        <v>86</v>
      </c>
      <c r="E16" s="255">
        <v>16380</v>
      </c>
      <c r="F16" s="254">
        <v>101.8</v>
      </c>
      <c r="G16" s="254">
        <v>67.5</v>
      </c>
    </row>
    <row r="17" spans="1:7" ht="12.75">
      <c r="A17" s="254">
        <v>1971</v>
      </c>
      <c r="B17" s="255">
        <v>51251</v>
      </c>
      <c r="C17" s="254">
        <v>100.9</v>
      </c>
      <c r="D17" s="254">
        <v>86.8</v>
      </c>
      <c r="E17" s="255">
        <v>16695</v>
      </c>
      <c r="F17" s="254">
        <v>101.9</v>
      </c>
      <c r="G17" s="254">
        <v>68.8</v>
      </c>
    </row>
    <row r="18" spans="1:7" ht="12.75">
      <c r="A18" s="254">
        <v>1972</v>
      </c>
      <c r="B18" s="255">
        <v>51701</v>
      </c>
      <c r="C18" s="254">
        <v>100.9</v>
      </c>
      <c r="D18" s="254">
        <v>87.6</v>
      </c>
      <c r="E18" s="255">
        <v>17005</v>
      </c>
      <c r="F18" s="254">
        <v>101.9</v>
      </c>
      <c r="G18" s="254">
        <v>70.1</v>
      </c>
    </row>
    <row r="19" spans="1:7" ht="12.75">
      <c r="A19" s="254">
        <v>1973</v>
      </c>
      <c r="B19" s="255">
        <v>52118</v>
      </c>
      <c r="C19" s="254">
        <v>100.8</v>
      </c>
      <c r="D19" s="254">
        <v>88.3</v>
      </c>
      <c r="E19" s="255">
        <v>17305</v>
      </c>
      <c r="F19" s="254">
        <v>101.8</v>
      </c>
      <c r="G19" s="254">
        <v>71.3</v>
      </c>
    </row>
    <row r="20" spans="1:7" ht="12.75">
      <c r="A20" s="254">
        <v>1974</v>
      </c>
      <c r="B20" s="255">
        <v>52460</v>
      </c>
      <c r="C20" s="254">
        <v>100.7</v>
      </c>
      <c r="D20" s="254">
        <v>88.9</v>
      </c>
      <c r="E20" s="255">
        <v>17585</v>
      </c>
      <c r="F20" s="254">
        <v>101.6</v>
      </c>
      <c r="G20" s="254">
        <v>72.5</v>
      </c>
    </row>
    <row r="21" spans="1:7" ht="12.75">
      <c r="A21" s="254">
        <v>1975</v>
      </c>
      <c r="B21" s="255">
        <v>52699</v>
      </c>
      <c r="C21" s="254">
        <v>100.5</v>
      </c>
      <c r="D21" s="254">
        <v>89.3</v>
      </c>
      <c r="E21" s="255">
        <v>17849</v>
      </c>
      <c r="F21" s="254">
        <v>101.5</v>
      </c>
      <c r="G21" s="254">
        <v>73.6</v>
      </c>
    </row>
    <row r="22" spans="1:7" ht="12.75">
      <c r="A22" s="254">
        <v>1976</v>
      </c>
      <c r="B22" s="255">
        <v>52909</v>
      </c>
      <c r="C22" s="254">
        <v>100.4</v>
      </c>
      <c r="D22" s="254">
        <v>89.7</v>
      </c>
      <c r="E22" s="255">
        <v>18107</v>
      </c>
      <c r="F22" s="254">
        <v>101.4</v>
      </c>
      <c r="G22" s="254">
        <v>74.6</v>
      </c>
    </row>
    <row r="23" spans="1:7" ht="12.75">
      <c r="A23" s="254">
        <v>1977</v>
      </c>
      <c r="B23" s="255">
        <v>53145</v>
      </c>
      <c r="C23" s="254">
        <v>100.4</v>
      </c>
      <c r="D23" s="254">
        <v>90.1</v>
      </c>
      <c r="E23" s="255">
        <v>18373</v>
      </c>
      <c r="F23" s="254">
        <v>101.5</v>
      </c>
      <c r="G23" s="254">
        <v>75.7</v>
      </c>
    </row>
    <row r="24" spans="1:7" ht="12.75">
      <c r="A24" s="254">
        <v>1978</v>
      </c>
      <c r="B24" s="255">
        <v>53376</v>
      </c>
      <c r="C24" s="254">
        <v>100.4</v>
      </c>
      <c r="D24" s="254">
        <v>90.4</v>
      </c>
      <c r="E24" s="255">
        <v>18639</v>
      </c>
      <c r="F24" s="254">
        <v>101.4</v>
      </c>
      <c r="G24" s="254">
        <v>76.8</v>
      </c>
    </row>
    <row r="25" spans="1:7" ht="12.75">
      <c r="A25" s="254">
        <v>1979</v>
      </c>
      <c r="B25" s="255">
        <v>53606</v>
      </c>
      <c r="C25" s="254">
        <v>100.4</v>
      </c>
      <c r="D25" s="254">
        <v>90.8</v>
      </c>
      <c r="E25" s="255">
        <v>18906</v>
      </c>
      <c r="F25" s="254">
        <v>101.4</v>
      </c>
      <c r="G25" s="254">
        <v>77.9</v>
      </c>
    </row>
    <row r="26" spans="1:7" ht="12.75">
      <c r="A26" s="254">
        <v>1980</v>
      </c>
      <c r="B26" s="255">
        <v>53880</v>
      </c>
      <c r="C26" s="254">
        <v>100.5</v>
      </c>
      <c r="D26" s="254">
        <v>91.3</v>
      </c>
      <c r="E26" s="255">
        <v>19182</v>
      </c>
      <c r="F26" s="254">
        <v>101.5</v>
      </c>
      <c r="G26" s="254">
        <v>79.1</v>
      </c>
    </row>
    <row r="27" spans="1:7" ht="12.75">
      <c r="A27" s="254">
        <v>1981</v>
      </c>
      <c r="B27" s="255">
        <v>54182</v>
      </c>
      <c r="C27" s="254">
        <v>100.6</v>
      </c>
      <c r="D27" s="254">
        <v>91.8</v>
      </c>
      <c r="E27" s="255">
        <v>19427</v>
      </c>
      <c r="F27" s="254">
        <v>101.3</v>
      </c>
      <c r="G27" s="254">
        <v>80.1</v>
      </c>
    </row>
    <row r="28" spans="1:7" ht="12.75">
      <c r="A28" s="254">
        <v>1982</v>
      </c>
      <c r="B28" s="255">
        <v>54492</v>
      </c>
      <c r="C28" s="254">
        <v>100.6</v>
      </c>
      <c r="D28" s="254">
        <v>92.3</v>
      </c>
      <c r="E28" s="255">
        <v>19673</v>
      </c>
      <c r="F28" s="254">
        <v>101.3</v>
      </c>
      <c r="G28" s="254">
        <v>81.1</v>
      </c>
    </row>
    <row r="29" spans="1:7" ht="12.75">
      <c r="A29" s="254">
        <v>1983</v>
      </c>
      <c r="B29" s="255">
        <v>54772</v>
      </c>
      <c r="C29" s="254">
        <v>100.5</v>
      </c>
      <c r="D29" s="254">
        <v>92.8</v>
      </c>
      <c r="E29" s="255">
        <v>19941</v>
      </c>
      <c r="F29" s="254">
        <v>101.4</v>
      </c>
      <c r="G29" s="254">
        <v>82.2</v>
      </c>
    </row>
    <row r="30" spans="1:7" ht="12.75">
      <c r="A30" s="254">
        <v>1984</v>
      </c>
      <c r="B30" s="255">
        <v>55026</v>
      </c>
      <c r="C30" s="254">
        <v>100.5</v>
      </c>
      <c r="D30" s="254">
        <v>93.2</v>
      </c>
      <c r="E30" s="255">
        <v>20206</v>
      </c>
      <c r="F30" s="254">
        <v>101.3</v>
      </c>
      <c r="G30" s="254">
        <v>83.3</v>
      </c>
    </row>
    <row r="31" spans="1:7" ht="12.75">
      <c r="A31" s="254">
        <v>1985</v>
      </c>
      <c r="B31" s="255">
        <v>55284</v>
      </c>
      <c r="C31" s="254">
        <v>100.5</v>
      </c>
      <c r="D31" s="254">
        <v>93.7</v>
      </c>
      <c r="E31" s="255">
        <v>20454</v>
      </c>
      <c r="F31" s="254">
        <v>101.2</v>
      </c>
      <c r="G31" s="254">
        <v>84.3</v>
      </c>
    </row>
    <row r="32" spans="1:7" ht="12.75">
      <c r="A32" s="254">
        <v>1986</v>
      </c>
      <c r="B32" s="255">
        <v>55547</v>
      </c>
      <c r="C32" s="254">
        <v>100.5</v>
      </c>
      <c r="D32" s="254">
        <v>94.1</v>
      </c>
      <c r="E32" s="255">
        <v>20693</v>
      </c>
      <c r="F32" s="254">
        <v>101.2</v>
      </c>
      <c r="G32" s="254">
        <v>85.3</v>
      </c>
    </row>
    <row r="33" spans="1:7" ht="12.75">
      <c r="A33" s="254">
        <v>1987</v>
      </c>
      <c r="B33" s="255">
        <v>55824</v>
      </c>
      <c r="C33" s="254">
        <v>100.5</v>
      </c>
      <c r="D33" s="254">
        <v>94.6</v>
      </c>
      <c r="E33" s="255">
        <v>20929</v>
      </c>
      <c r="F33" s="254">
        <v>101.1</v>
      </c>
      <c r="G33" s="254">
        <v>86.3</v>
      </c>
    </row>
    <row r="34" spans="1:7" ht="12.75">
      <c r="A34" s="254">
        <v>1988</v>
      </c>
      <c r="B34" s="255">
        <v>56118</v>
      </c>
      <c r="C34" s="254">
        <v>100.5</v>
      </c>
      <c r="D34" s="254">
        <v>95.1</v>
      </c>
      <c r="E34" s="255">
        <v>21160</v>
      </c>
      <c r="F34" s="254">
        <v>101.1</v>
      </c>
      <c r="G34" s="254">
        <v>87.2</v>
      </c>
    </row>
    <row r="35" spans="1:7" ht="12.75">
      <c r="A35" s="254">
        <v>1989</v>
      </c>
      <c r="B35" s="255">
        <v>56423</v>
      </c>
      <c r="C35" s="254">
        <v>100.5</v>
      </c>
      <c r="D35" s="254">
        <v>95.6</v>
      </c>
      <c r="E35" s="255">
        <v>21385</v>
      </c>
      <c r="F35" s="254">
        <v>101.1</v>
      </c>
      <c r="G35" s="254">
        <v>88.1</v>
      </c>
    </row>
    <row r="36" spans="1:7" ht="12.75">
      <c r="A36" s="254">
        <v>1990</v>
      </c>
      <c r="B36" s="255">
        <v>56708</v>
      </c>
      <c r="C36" s="254">
        <v>100.5</v>
      </c>
      <c r="D36" s="254">
        <v>96.1</v>
      </c>
      <c r="E36" s="255">
        <v>21633</v>
      </c>
      <c r="F36" s="254">
        <v>101.2</v>
      </c>
      <c r="G36" s="254">
        <v>89.2</v>
      </c>
    </row>
    <row r="37" spans="1:7" ht="12.75">
      <c r="A37" s="254">
        <v>1991</v>
      </c>
      <c r="B37" s="255">
        <v>56976</v>
      </c>
      <c r="C37" s="254">
        <v>100.5</v>
      </c>
      <c r="D37" s="254">
        <v>96.5</v>
      </c>
      <c r="E37" s="255">
        <v>21895</v>
      </c>
      <c r="F37" s="254">
        <v>101.2</v>
      </c>
      <c r="G37" s="254">
        <v>90.3</v>
      </c>
    </row>
    <row r="38" spans="1:7" ht="12.75">
      <c r="A38" s="254">
        <v>1992</v>
      </c>
      <c r="B38" s="255">
        <v>57240</v>
      </c>
      <c r="C38" s="254">
        <v>100.5</v>
      </c>
      <c r="D38" s="254">
        <v>97</v>
      </c>
      <c r="E38" s="255">
        <v>22146</v>
      </c>
      <c r="F38" s="254">
        <v>101.1</v>
      </c>
      <c r="G38" s="254">
        <v>91.3</v>
      </c>
    </row>
    <row r="39" spans="1:7" ht="12.75">
      <c r="A39" s="254">
        <v>1993</v>
      </c>
      <c r="B39" s="255">
        <v>57467</v>
      </c>
      <c r="C39" s="254">
        <v>100.4</v>
      </c>
      <c r="D39" s="254">
        <v>97.4</v>
      </c>
      <c r="E39" s="255">
        <v>22394</v>
      </c>
      <c r="F39" s="254">
        <v>101.1</v>
      </c>
      <c r="G39" s="254">
        <v>92.3</v>
      </c>
    </row>
    <row r="40" spans="1:7" ht="12.75">
      <c r="A40" s="254">
        <v>1994</v>
      </c>
      <c r="B40" s="255">
        <v>57659</v>
      </c>
      <c r="C40" s="254">
        <v>100.3</v>
      </c>
      <c r="D40" s="254">
        <v>97.7</v>
      </c>
      <c r="E40" s="255">
        <v>22647</v>
      </c>
      <c r="F40" s="254">
        <v>101.1</v>
      </c>
      <c r="G40" s="254">
        <v>93.4</v>
      </c>
    </row>
    <row r="41" spans="1:7" ht="12.75">
      <c r="A41" s="254">
        <v>1995</v>
      </c>
      <c r="B41" s="255">
        <v>57844</v>
      </c>
      <c r="C41" s="254">
        <v>100.3</v>
      </c>
      <c r="D41" s="254">
        <v>98</v>
      </c>
      <c r="E41" s="255">
        <v>22906</v>
      </c>
      <c r="F41" s="254">
        <v>101.1</v>
      </c>
      <c r="G41" s="254">
        <v>94.4</v>
      </c>
    </row>
    <row r="42" spans="1:7" ht="12.75">
      <c r="A42" s="254">
        <v>1996</v>
      </c>
      <c r="B42" s="255">
        <v>58026</v>
      </c>
      <c r="C42" s="254">
        <v>100.3</v>
      </c>
      <c r="D42" s="254">
        <v>98.3</v>
      </c>
      <c r="E42" s="255">
        <v>23158</v>
      </c>
      <c r="F42" s="254">
        <v>101.1</v>
      </c>
      <c r="G42" s="254">
        <v>95.5</v>
      </c>
    </row>
    <row r="43" spans="1:7" ht="12.75">
      <c r="A43" s="254">
        <v>1997</v>
      </c>
      <c r="B43" s="255">
        <v>58207</v>
      </c>
      <c r="C43" s="254">
        <v>100.3</v>
      </c>
      <c r="D43" s="254">
        <v>98.6</v>
      </c>
      <c r="E43" s="255">
        <v>23406</v>
      </c>
      <c r="F43" s="254">
        <v>101.1</v>
      </c>
      <c r="G43" s="254">
        <v>96.5</v>
      </c>
    </row>
    <row r="44" spans="1:7" ht="12.75">
      <c r="A44" s="254">
        <v>1998</v>
      </c>
      <c r="B44" s="255">
        <v>58398</v>
      </c>
      <c r="C44" s="254">
        <v>100.3</v>
      </c>
      <c r="D44" s="254">
        <v>99</v>
      </c>
      <c r="E44" s="255">
        <v>23652</v>
      </c>
      <c r="F44" s="254">
        <v>101.1</v>
      </c>
      <c r="G44" s="254">
        <v>97.5</v>
      </c>
    </row>
    <row r="45" spans="1:7" ht="12.75">
      <c r="A45" s="254">
        <v>1999</v>
      </c>
      <c r="B45" s="255">
        <v>58674</v>
      </c>
      <c r="C45" s="254">
        <v>100.5</v>
      </c>
      <c r="D45" s="254">
        <v>99.4</v>
      </c>
      <c r="E45" s="255">
        <v>23925</v>
      </c>
      <c r="F45" s="254">
        <v>101.2</v>
      </c>
      <c r="G45" s="254">
        <v>98.7</v>
      </c>
    </row>
    <row r="46" spans="1:7" ht="12.75">
      <c r="A46" s="254">
        <v>2000</v>
      </c>
      <c r="B46" s="255">
        <v>59050</v>
      </c>
      <c r="C46" s="254">
        <v>100.6</v>
      </c>
      <c r="D46" s="254">
        <v>100</v>
      </c>
      <c r="E46" s="255">
        <v>24235</v>
      </c>
      <c r="F46" s="254">
        <v>101.3</v>
      </c>
      <c r="G46" s="254">
        <v>100</v>
      </c>
    </row>
    <row r="47" spans="1:7" ht="12.75">
      <c r="A47" s="254">
        <v>2001</v>
      </c>
      <c r="B47" s="255">
        <v>59455</v>
      </c>
      <c r="C47" s="254">
        <v>100.7</v>
      </c>
      <c r="D47" s="254">
        <v>100.7</v>
      </c>
      <c r="E47" s="255">
        <v>24544</v>
      </c>
      <c r="F47" s="254">
        <v>101.3</v>
      </c>
      <c r="G47" s="254">
        <v>101.3</v>
      </c>
    </row>
    <row r="48" spans="1:7" ht="12.75">
      <c r="A48" s="254">
        <v>2002</v>
      </c>
      <c r="B48" s="255">
        <v>59864</v>
      </c>
      <c r="C48" s="254">
        <v>100.7</v>
      </c>
      <c r="D48" s="254">
        <v>101.4</v>
      </c>
      <c r="E48" s="255">
        <v>24852</v>
      </c>
      <c r="F48" s="254">
        <v>101.3</v>
      </c>
      <c r="G48" s="254">
        <v>102.5</v>
      </c>
    </row>
    <row r="49" spans="1:7" ht="12.75">
      <c r="A49" s="254">
        <v>2003</v>
      </c>
      <c r="B49" s="255">
        <v>60265</v>
      </c>
      <c r="C49" s="254">
        <v>100.7</v>
      </c>
      <c r="D49" s="254">
        <v>102.1</v>
      </c>
      <c r="E49" s="255">
        <v>25171</v>
      </c>
      <c r="F49" s="254">
        <v>101.3</v>
      </c>
      <c r="G49" s="254">
        <v>103.9</v>
      </c>
    </row>
    <row r="50" spans="1:7" ht="12.75">
      <c r="A50" s="254">
        <v>2004</v>
      </c>
      <c r="B50" s="255">
        <v>60644</v>
      </c>
      <c r="C50" s="254">
        <v>100.6</v>
      </c>
      <c r="D50" s="254">
        <v>102.7</v>
      </c>
      <c r="E50" s="255">
        <v>25508</v>
      </c>
      <c r="F50" s="254">
        <v>101.3</v>
      </c>
      <c r="G50" s="254">
        <v>105.3</v>
      </c>
    </row>
    <row r="51" spans="1:7" ht="12.75">
      <c r="A51" s="254">
        <v>2005</v>
      </c>
      <c r="B51" s="255">
        <v>60996</v>
      </c>
      <c r="C51" s="254">
        <v>100.6</v>
      </c>
      <c r="D51" s="254">
        <v>103.3</v>
      </c>
      <c r="E51" s="255">
        <v>25871</v>
      </c>
      <c r="F51" s="254">
        <v>101.4</v>
      </c>
      <c r="G51" s="254">
        <v>106.8</v>
      </c>
    </row>
    <row r="52" spans="1:7" ht="12.75">
      <c r="A52" s="256">
        <v>2006</v>
      </c>
      <c r="B52" s="257">
        <v>61353</v>
      </c>
      <c r="C52" s="256">
        <v>100.6</v>
      </c>
      <c r="D52" s="256">
        <v>103.9</v>
      </c>
      <c r="E52" s="257">
        <v>26280</v>
      </c>
      <c r="F52" s="256">
        <v>101.6</v>
      </c>
      <c r="G52" s="256">
        <v>108.4</v>
      </c>
    </row>
    <row r="53" ht="12.75">
      <c r="A53" t="s">
        <v>406</v>
      </c>
    </row>
    <row r="54" ht="12.75">
      <c r="A54" t="s">
        <v>407</v>
      </c>
    </row>
    <row r="55" ht="12.75">
      <c r="A55" t="s">
        <v>408</v>
      </c>
    </row>
    <row r="56" ht="12.75">
      <c r="A56" s="259" t="s">
        <v>409</v>
      </c>
    </row>
    <row r="57" ht="12.75">
      <c r="A57" t="s">
        <v>410</v>
      </c>
    </row>
    <row r="58" ht="12.75">
      <c r="A58" t="s">
        <v>411</v>
      </c>
    </row>
    <row r="59" ht="12.75">
      <c r="A59" t="s">
        <v>412</v>
      </c>
    </row>
    <row r="60" ht="12.75">
      <c r="A60" t="s">
        <v>413</v>
      </c>
    </row>
  </sheetData>
  <mergeCells count="6">
    <mergeCell ref="A3:A5"/>
    <mergeCell ref="B3:D3"/>
    <mergeCell ref="E3:G3"/>
    <mergeCell ref="C4:D4"/>
    <mergeCell ref="B4:B5"/>
    <mergeCell ref="E4:E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workbookViewId="0" topLeftCell="A1">
      <selection activeCell="A1" sqref="A1:G1"/>
    </sheetView>
  </sheetViews>
  <sheetFormatPr defaultColWidth="11.421875" defaultRowHeight="15" customHeight="1"/>
  <cols>
    <col min="1" max="1" width="8.7109375" style="1" customWidth="1"/>
    <col min="2" max="2" width="13.57421875" style="1" customWidth="1"/>
    <col min="3" max="7" width="11.421875" style="1" customWidth="1"/>
  </cols>
  <sheetData>
    <row r="1" spans="1:7" s="3" customFormat="1" ht="12.75" customHeight="1">
      <c r="A1" s="333" t="s">
        <v>9</v>
      </c>
      <c r="B1" s="334"/>
      <c r="C1" s="334"/>
      <c r="D1" s="334"/>
      <c r="E1" s="334"/>
      <c r="F1" s="334"/>
      <c r="G1" s="334"/>
    </row>
    <row r="2" spans="1:7" s="1" customFormat="1" ht="12.75" customHeight="1">
      <c r="A2" s="335"/>
      <c r="B2" s="335"/>
      <c r="C2" s="335"/>
      <c r="D2" s="335"/>
      <c r="E2" s="335"/>
      <c r="F2" s="335"/>
      <c r="G2" s="335"/>
    </row>
    <row r="3" spans="1:7" s="1" customFormat="1" ht="38.25">
      <c r="A3" s="12" t="s">
        <v>0</v>
      </c>
      <c r="B3" s="12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</row>
    <row r="4" spans="1:7" s="1" customFormat="1" ht="12.75" customHeight="1">
      <c r="A4" s="13">
        <v>1982</v>
      </c>
      <c r="B4" s="4">
        <v>55572624</v>
      </c>
      <c r="C4" s="4">
        <v>823260</v>
      </c>
      <c r="D4" s="4">
        <v>550724</v>
      </c>
      <c r="E4" s="5">
        <v>272536</v>
      </c>
      <c r="F4" s="6">
        <v>60300</v>
      </c>
      <c r="G4" s="6">
        <v>0</v>
      </c>
    </row>
    <row r="5" spans="1:7" s="1" customFormat="1" ht="12.75" customHeight="1">
      <c r="A5" s="14">
        <v>1983</v>
      </c>
      <c r="B5" s="7">
        <v>55905460</v>
      </c>
      <c r="C5" s="7">
        <v>775441</v>
      </c>
      <c r="D5" s="7">
        <v>567755</v>
      </c>
      <c r="E5" s="8">
        <v>207686</v>
      </c>
      <c r="F5" s="9">
        <v>53029</v>
      </c>
      <c r="G5" s="9">
        <v>0</v>
      </c>
    </row>
    <row r="6" spans="1:7" s="1" customFormat="1" ht="12.75" customHeight="1">
      <c r="A6" s="14">
        <v>1984</v>
      </c>
      <c r="B6" s="7">
        <v>56166175</v>
      </c>
      <c r="C6" s="7">
        <v>787429</v>
      </c>
      <c r="D6" s="7">
        <v>550259</v>
      </c>
      <c r="E6" s="8">
        <v>237170</v>
      </c>
      <c r="F6" s="9">
        <v>41403</v>
      </c>
      <c r="G6" s="9">
        <v>0</v>
      </c>
    </row>
    <row r="7" spans="1:7" s="1" customFormat="1" ht="12.75" customHeight="1">
      <c r="A7" s="14">
        <v>1985</v>
      </c>
      <c r="B7" s="7">
        <v>56444748</v>
      </c>
      <c r="C7" s="7">
        <v>796138</v>
      </c>
      <c r="D7" s="7">
        <v>560393</v>
      </c>
      <c r="E7" s="8">
        <v>235745</v>
      </c>
      <c r="F7" s="9">
        <v>39442</v>
      </c>
      <c r="G7" s="9">
        <v>0</v>
      </c>
    </row>
    <row r="8" spans="1:7" s="1" customFormat="1" ht="12.75" customHeight="1">
      <c r="A8" s="14">
        <v>1986</v>
      </c>
      <c r="B8" s="7">
        <v>56719935</v>
      </c>
      <c r="C8" s="7">
        <v>805543</v>
      </c>
      <c r="D8" s="7">
        <v>554738</v>
      </c>
      <c r="E8" s="8">
        <v>250805</v>
      </c>
      <c r="F8" s="9">
        <v>41528</v>
      </c>
      <c r="G8" s="9">
        <v>0</v>
      </c>
    </row>
    <row r="9" spans="1:7" s="1" customFormat="1" ht="12.75" customHeight="1">
      <c r="A9" s="14">
        <v>1987</v>
      </c>
      <c r="B9" s="7">
        <v>57012268</v>
      </c>
      <c r="C9" s="7">
        <v>795790</v>
      </c>
      <c r="D9" s="7">
        <v>535389</v>
      </c>
      <c r="E9" s="8">
        <v>260401</v>
      </c>
      <c r="F9" s="9">
        <v>52384</v>
      </c>
      <c r="G9" s="9">
        <v>0</v>
      </c>
    </row>
    <row r="10" spans="1:7" s="1" customFormat="1" ht="12.75" customHeight="1">
      <c r="A10" s="14">
        <v>1988</v>
      </c>
      <c r="B10" s="7">
        <v>57325053</v>
      </c>
      <c r="C10" s="7">
        <v>800560</v>
      </c>
      <c r="D10" s="7">
        <v>532527</v>
      </c>
      <c r="E10" s="8">
        <v>268033</v>
      </c>
      <c r="F10" s="9">
        <v>66456</v>
      </c>
      <c r="G10" s="9">
        <v>0</v>
      </c>
    </row>
    <row r="11" spans="1:7" s="1" customFormat="1" ht="12.75" customHeight="1">
      <c r="A11" s="14">
        <v>1989</v>
      </c>
      <c r="B11" s="7">
        <v>57659542</v>
      </c>
      <c r="C11" s="7">
        <v>796101</v>
      </c>
      <c r="D11" s="7">
        <v>537527</v>
      </c>
      <c r="E11" s="8">
        <v>258574</v>
      </c>
      <c r="F11" s="9">
        <v>78285</v>
      </c>
      <c r="G11" s="9">
        <v>0</v>
      </c>
    </row>
    <row r="12" spans="1:7" s="1" customFormat="1" ht="12.75" customHeight="1">
      <c r="A12" s="14">
        <v>1990</v>
      </c>
      <c r="B12" s="7">
        <v>57996401</v>
      </c>
      <c r="C12" s="7">
        <v>793071</v>
      </c>
      <c r="D12" s="7">
        <v>534386</v>
      </c>
      <c r="E12" s="8">
        <v>258685</v>
      </c>
      <c r="F12" s="9">
        <v>77393</v>
      </c>
      <c r="G12" s="9">
        <v>-52344</v>
      </c>
    </row>
    <row r="13" spans="1:7" s="1" customFormat="1" ht="12.75" customHeight="1">
      <c r="A13" s="14">
        <v>1991</v>
      </c>
      <c r="B13" s="7">
        <v>58280135</v>
      </c>
      <c r="C13" s="7">
        <v>790078</v>
      </c>
      <c r="D13" s="7">
        <v>532887</v>
      </c>
      <c r="E13" s="8">
        <v>257191</v>
      </c>
      <c r="F13" s="9">
        <v>88397</v>
      </c>
      <c r="G13" s="9">
        <v>-54486</v>
      </c>
    </row>
    <row r="14" spans="1:7" s="1" customFormat="1" ht="12.75" customHeight="1">
      <c r="A14" s="14">
        <v>1992</v>
      </c>
      <c r="B14" s="7">
        <v>58571237</v>
      </c>
      <c r="C14" s="7">
        <v>774755</v>
      </c>
      <c r="D14" s="7">
        <v>529814</v>
      </c>
      <c r="E14" s="8">
        <v>244941</v>
      </c>
      <c r="F14" s="9">
        <v>89349</v>
      </c>
      <c r="G14" s="9">
        <v>-53525</v>
      </c>
    </row>
    <row r="15" spans="1:7" s="1" customFormat="1" ht="12.75" customHeight="1">
      <c r="A15" s="14">
        <v>1993</v>
      </c>
      <c r="B15" s="7">
        <v>58852002</v>
      </c>
      <c r="C15" s="7">
        <v>741306</v>
      </c>
      <c r="D15" s="7">
        <v>540533</v>
      </c>
      <c r="E15" s="8">
        <v>200773</v>
      </c>
      <c r="F15" s="9">
        <v>70340</v>
      </c>
      <c r="G15" s="9">
        <v>-53038</v>
      </c>
    </row>
    <row r="16" spans="1:7" s="1" customFormat="1" ht="12.75" customHeight="1">
      <c r="A16" s="14">
        <v>1994</v>
      </c>
      <c r="B16" s="7">
        <v>59070077</v>
      </c>
      <c r="C16" s="7">
        <v>740774</v>
      </c>
      <c r="D16" s="7">
        <v>528121</v>
      </c>
      <c r="E16" s="8">
        <v>212653</v>
      </c>
      <c r="F16" s="9">
        <v>51301</v>
      </c>
      <c r="G16" s="9">
        <v>-53454</v>
      </c>
    </row>
    <row r="17" spans="1:7" s="1" customFormat="1" ht="12.75" customHeight="1">
      <c r="A17" s="14">
        <v>1995</v>
      </c>
      <c r="B17" s="7">
        <v>59280577</v>
      </c>
      <c r="C17" s="7">
        <v>759058</v>
      </c>
      <c r="D17" s="7">
        <v>540313</v>
      </c>
      <c r="E17" s="8">
        <v>218745</v>
      </c>
      <c r="F17" s="9">
        <v>42193</v>
      </c>
      <c r="G17" s="9">
        <v>-54102</v>
      </c>
    </row>
    <row r="18" spans="1:7" s="1" customFormat="1" ht="12.75" customHeight="1">
      <c r="A18" s="14">
        <v>1996</v>
      </c>
      <c r="B18" s="7">
        <v>59487413</v>
      </c>
      <c r="C18" s="7">
        <v>764028</v>
      </c>
      <c r="D18" s="7">
        <v>544604</v>
      </c>
      <c r="E18" s="8">
        <v>219425</v>
      </c>
      <c r="F18" s="9">
        <v>38241</v>
      </c>
      <c r="G18" s="9">
        <v>-53902</v>
      </c>
    </row>
    <row r="19" spans="1:7" s="1" customFormat="1" ht="12.75" customHeight="1">
      <c r="A19" s="14">
        <v>1997</v>
      </c>
      <c r="B19" s="7">
        <v>59691177</v>
      </c>
      <c r="C19" s="7">
        <v>757384</v>
      </c>
      <c r="D19" s="7">
        <v>539267</v>
      </c>
      <c r="E19" s="8">
        <v>218117</v>
      </c>
      <c r="F19" s="9">
        <v>43279</v>
      </c>
      <c r="G19" s="9">
        <v>-53226</v>
      </c>
    </row>
    <row r="20" spans="1:7" s="1" customFormat="1" ht="12.75" customHeight="1">
      <c r="A20" s="14">
        <v>1998</v>
      </c>
      <c r="B20" s="7">
        <v>59899347</v>
      </c>
      <c r="C20" s="7">
        <v>767906</v>
      </c>
      <c r="D20" s="7">
        <v>543409</v>
      </c>
      <c r="E20" s="8">
        <v>224497</v>
      </c>
      <c r="F20" s="9">
        <v>50228</v>
      </c>
      <c r="G20" s="9">
        <v>-51407</v>
      </c>
    </row>
    <row r="21" spans="1:7" s="1" customFormat="1" ht="12.75" customHeight="1">
      <c r="A21" s="14">
        <v>1999</v>
      </c>
      <c r="B21" s="7">
        <v>60122665</v>
      </c>
      <c r="C21" s="7">
        <v>775796</v>
      </c>
      <c r="D21" s="7">
        <v>547266</v>
      </c>
      <c r="E21" s="8">
        <v>228530</v>
      </c>
      <c r="F21" s="9">
        <v>62500</v>
      </c>
      <c r="G21" s="9">
        <v>94455</v>
      </c>
    </row>
    <row r="22" spans="1:7" s="1" customFormat="1" ht="12.75" customHeight="1">
      <c r="A22" s="14">
        <v>2000</v>
      </c>
      <c r="B22" s="7">
        <v>60508150</v>
      </c>
      <c r="C22" s="7">
        <v>807405</v>
      </c>
      <c r="D22" s="7">
        <v>540601</v>
      </c>
      <c r="E22" s="8">
        <v>266804</v>
      </c>
      <c r="F22" s="9">
        <v>72000</v>
      </c>
      <c r="G22" s="9">
        <v>94456</v>
      </c>
    </row>
    <row r="23" spans="1:7" s="1" customFormat="1" ht="12.75" customHeight="1">
      <c r="A23" s="14">
        <v>2001</v>
      </c>
      <c r="B23" s="7">
        <v>60941410</v>
      </c>
      <c r="C23" s="7">
        <v>803234</v>
      </c>
      <c r="D23" s="7">
        <v>541029</v>
      </c>
      <c r="E23" s="8">
        <v>262205</v>
      </c>
      <c r="F23" s="9">
        <v>87000</v>
      </c>
      <c r="G23" s="9">
        <v>94455</v>
      </c>
    </row>
    <row r="24" spans="1:7" s="1" customFormat="1" ht="12.75" customHeight="1">
      <c r="A24" s="14">
        <v>2002</v>
      </c>
      <c r="B24" s="7">
        <v>61385070</v>
      </c>
      <c r="C24" s="7">
        <v>792745</v>
      </c>
      <c r="D24" s="7">
        <v>545241</v>
      </c>
      <c r="E24" s="8">
        <v>247504</v>
      </c>
      <c r="F24" s="9">
        <v>97000</v>
      </c>
      <c r="G24" s="9">
        <v>94456</v>
      </c>
    </row>
    <row r="25" spans="1:7" s="1" customFormat="1" ht="12.75" customHeight="1">
      <c r="A25" s="14">
        <v>2003</v>
      </c>
      <c r="B25" s="7">
        <v>61824030</v>
      </c>
      <c r="C25" s="7">
        <v>793044</v>
      </c>
      <c r="D25" s="7">
        <v>562467</v>
      </c>
      <c r="E25" s="8">
        <v>230577</v>
      </c>
      <c r="F25" s="9">
        <v>102000</v>
      </c>
      <c r="G25" s="9">
        <v>94455</v>
      </c>
    </row>
    <row r="26" spans="1:7" s="1" customFormat="1" ht="12.75" customHeight="1">
      <c r="A26" s="14">
        <v>2004</v>
      </c>
      <c r="B26" s="7">
        <v>62251062</v>
      </c>
      <c r="C26" s="7">
        <v>799361</v>
      </c>
      <c r="D26" s="7">
        <v>519470</v>
      </c>
      <c r="E26" s="8">
        <v>279891</v>
      </c>
      <c r="F26" s="9">
        <v>105128</v>
      </c>
      <c r="G26" s="9">
        <v>94456</v>
      </c>
    </row>
    <row r="27" spans="1:7" s="1" customFormat="1" ht="12.75" customHeight="1">
      <c r="A27" s="14">
        <v>2005</v>
      </c>
      <c r="B27" s="7">
        <v>62730537</v>
      </c>
      <c r="C27" s="7">
        <v>806822</v>
      </c>
      <c r="D27" s="7">
        <v>538081</v>
      </c>
      <c r="E27" s="8">
        <v>268741</v>
      </c>
      <c r="F27" s="9">
        <v>92192</v>
      </c>
      <c r="G27" s="9">
        <v>94647</v>
      </c>
    </row>
    <row r="28" spans="1:7" s="1" customFormat="1" ht="12.75" customHeight="1">
      <c r="A28" s="14">
        <v>2006</v>
      </c>
      <c r="B28" s="7">
        <v>63186117</v>
      </c>
      <c r="C28" s="7">
        <v>829352</v>
      </c>
      <c r="D28" s="7">
        <v>526920</v>
      </c>
      <c r="E28" s="8">
        <v>302432</v>
      </c>
      <c r="F28" s="9">
        <v>112453</v>
      </c>
      <c r="G28" s="9">
        <v>0</v>
      </c>
    </row>
    <row r="29" spans="1:7" s="1" customFormat="1" ht="12.75" customHeight="1">
      <c r="A29" s="14">
        <v>2007</v>
      </c>
      <c r="B29" s="7">
        <v>63601002</v>
      </c>
      <c r="C29" s="7">
        <v>818705</v>
      </c>
      <c r="D29" s="7">
        <v>531162</v>
      </c>
      <c r="E29" s="8">
        <v>287543</v>
      </c>
      <c r="F29" s="9">
        <v>71000</v>
      </c>
      <c r="G29" s="9">
        <v>0</v>
      </c>
    </row>
    <row r="30" spans="1:7" s="1" customFormat="1" ht="12.75" customHeight="1">
      <c r="A30" s="14" t="s">
        <v>6</v>
      </c>
      <c r="B30" s="7">
        <v>63959545</v>
      </c>
      <c r="C30" s="7">
        <v>828404</v>
      </c>
      <c r="D30" s="7">
        <v>542575</v>
      </c>
      <c r="E30" s="8">
        <v>285829</v>
      </c>
      <c r="F30" s="9">
        <v>76000</v>
      </c>
      <c r="G30" s="9">
        <v>0</v>
      </c>
    </row>
    <row r="31" spans="1:7" s="1" customFormat="1" ht="12.75" customHeight="1">
      <c r="A31" s="14" t="s">
        <v>7</v>
      </c>
      <c r="B31" s="7">
        <v>64321374</v>
      </c>
      <c r="C31" s="7">
        <v>821000</v>
      </c>
      <c r="D31" s="7">
        <v>546000</v>
      </c>
      <c r="E31" s="8">
        <v>275000</v>
      </c>
      <c r="F31" s="9">
        <v>71000</v>
      </c>
      <c r="G31" s="9">
        <v>0</v>
      </c>
    </row>
    <row r="32" spans="1:7" s="1" customFormat="1" ht="12.75" customHeight="1">
      <c r="A32" s="15" t="s">
        <v>8</v>
      </c>
      <c r="B32" s="10">
        <v>64667374</v>
      </c>
      <c r="C32" s="10" t="s">
        <v>3</v>
      </c>
      <c r="D32" s="10" t="s">
        <v>3</v>
      </c>
      <c r="E32" s="11" t="s">
        <v>4</v>
      </c>
      <c r="F32" s="11" t="s">
        <v>3</v>
      </c>
      <c r="G32" s="11" t="s">
        <v>5</v>
      </c>
    </row>
    <row r="33" spans="1:7" s="1" customFormat="1" ht="12.75" customHeight="1">
      <c r="A33" s="337"/>
      <c r="B33" s="338"/>
      <c r="C33" s="338"/>
      <c r="D33" s="338"/>
      <c r="E33" s="338"/>
      <c r="F33" s="338"/>
      <c r="G33" s="338"/>
    </row>
    <row r="34" spans="1:7" s="1" customFormat="1" ht="12.75" customHeight="1">
      <c r="A34" s="336" t="s">
        <v>17</v>
      </c>
      <c r="B34" s="331"/>
      <c r="C34" s="331"/>
      <c r="D34" s="331"/>
      <c r="E34" s="331"/>
      <c r="F34" s="331"/>
      <c r="G34" s="331"/>
    </row>
    <row r="35" spans="1:7" s="1" customFormat="1" ht="12.75" customHeight="1">
      <c r="A35" s="330" t="s">
        <v>2</v>
      </c>
      <c r="B35" s="331"/>
      <c r="C35" s="331"/>
      <c r="D35" s="331"/>
      <c r="E35" s="331"/>
      <c r="F35" s="331"/>
      <c r="G35" s="331"/>
    </row>
    <row r="36" spans="1:7" s="1" customFormat="1" ht="12.75" customHeight="1">
      <c r="A36" s="330" t="s">
        <v>18</v>
      </c>
      <c r="B36" s="331"/>
      <c r="C36" s="331"/>
      <c r="D36" s="331"/>
      <c r="E36" s="331"/>
      <c r="F36" s="331"/>
      <c r="G36" s="331"/>
    </row>
    <row r="37" spans="1:7" s="2" customFormat="1" ht="12.75" customHeight="1">
      <c r="A37" s="332" t="s">
        <v>1</v>
      </c>
      <c r="B37" s="331"/>
      <c r="C37" s="331"/>
      <c r="D37" s="331"/>
      <c r="E37" s="331"/>
      <c r="F37" s="331"/>
      <c r="G37" s="331"/>
    </row>
    <row r="38" s="1" customFormat="1" ht="15" customHeight="1"/>
  </sheetData>
  <mergeCells count="7">
    <mergeCell ref="A36:G36"/>
    <mergeCell ref="A37:G37"/>
    <mergeCell ref="A1:G1"/>
    <mergeCell ref="A2:G2"/>
    <mergeCell ref="A34:G34"/>
    <mergeCell ref="A35:G35"/>
    <mergeCell ref="A33:G3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SheetLayoutView="100" workbookViewId="0" topLeftCell="A1">
      <selection activeCell="A1" sqref="A1:M1"/>
    </sheetView>
  </sheetViews>
  <sheetFormatPr defaultColWidth="11.421875" defaultRowHeight="13.5" customHeight="1"/>
  <cols>
    <col min="1" max="1" width="8.7109375" style="1" customWidth="1"/>
    <col min="2" max="2" width="10.57421875" style="1" customWidth="1"/>
    <col min="3" max="3" width="10.7109375" style="1" customWidth="1"/>
    <col min="4" max="8" width="11.421875" style="1" customWidth="1"/>
    <col min="9" max="9" width="11.00390625" style="1" customWidth="1"/>
    <col min="10" max="11" width="11.421875" style="1" customWidth="1"/>
    <col min="12" max="12" width="10.8515625" style="1" customWidth="1"/>
    <col min="13" max="13" width="11.28125" style="1" customWidth="1"/>
  </cols>
  <sheetData>
    <row r="1" spans="1:13" s="17" customFormat="1" ht="12.75" customHeight="1">
      <c r="A1" s="333" t="s">
        <v>26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s="1" customFormat="1" ht="12.7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1" customFormat="1" ht="12.75">
      <c r="A3" s="308" t="s">
        <v>0</v>
      </c>
      <c r="B3" s="305" t="s">
        <v>27</v>
      </c>
      <c r="C3" s="306"/>
      <c r="D3" s="306"/>
      <c r="E3" s="306"/>
      <c r="F3" s="306"/>
      <c r="G3" s="307"/>
      <c r="H3" s="305" t="s">
        <v>28</v>
      </c>
      <c r="I3" s="306"/>
      <c r="J3" s="306"/>
      <c r="K3" s="306"/>
      <c r="L3" s="306"/>
      <c r="M3" s="307"/>
    </row>
    <row r="4" spans="1:13" s="1" customFormat="1" ht="25.5">
      <c r="A4" s="309"/>
      <c r="B4" s="20" t="s">
        <v>29</v>
      </c>
      <c r="C4" s="24" t="s">
        <v>30</v>
      </c>
      <c r="D4" s="24" t="s">
        <v>31</v>
      </c>
      <c r="E4" s="24" t="s">
        <v>32</v>
      </c>
      <c r="F4" s="24" t="s">
        <v>33</v>
      </c>
      <c r="G4" s="20" t="s">
        <v>34</v>
      </c>
      <c r="H4" s="20" t="s">
        <v>29</v>
      </c>
      <c r="I4" s="24" t="s">
        <v>30</v>
      </c>
      <c r="J4" s="24" t="s">
        <v>31</v>
      </c>
      <c r="K4" s="24" t="s">
        <v>32</v>
      </c>
      <c r="L4" s="24" t="s">
        <v>33</v>
      </c>
      <c r="M4" s="20" t="s">
        <v>34</v>
      </c>
    </row>
    <row r="5" spans="1:14" s="1" customFormat="1" ht="12.75" customHeight="1">
      <c r="A5" s="13">
        <v>1991</v>
      </c>
      <c r="B5" s="25">
        <v>16162383</v>
      </c>
      <c r="C5" s="25">
        <v>11808904</v>
      </c>
      <c r="D5" s="25">
        <v>31017161</v>
      </c>
      <c r="E5" s="25">
        <v>2959960</v>
      </c>
      <c r="F5" s="25">
        <v>8140631</v>
      </c>
      <c r="G5" s="25">
        <v>3824412</v>
      </c>
      <c r="H5" s="26">
        <v>27.7</v>
      </c>
      <c r="I5" s="26">
        <v>20.3</v>
      </c>
      <c r="J5" s="26">
        <v>53.2</v>
      </c>
      <c r="K5" s="26">
        <v>5.1</v>
      </c>
      <c r="L5" s="26">
        <v>14</v>
      </c>
      <c r="M5" s="26">
        <v>6.6</v>
      </c>
      <c r="N5" s="27"/>
    </row>
    <row r="6" spans="1:14" s="1" customFormat="1" ht="12.75" customHeight="1">
      <c r="A6" s="14">
        <v>1992</v>
      </c>
      <c r="B6" s="28">
        <v>16032924</v>
      </c>
      <c r="C6" s="28">
        <v>11846294</v>
      </c>
      <c r="D6" s="28">
        <v>31257420</v>
      </c>
      <c r="E6" s="28">
        <v>2970096</v>
      </c>
      <c r="F6" s="28">
        <v>8310797</v>
      </c>
      <c r="G6" s="28">
        <v>3725305</v>
      </c>
      <c r="H6" s="29">
        <v>27.4</v>
      </c>
      <c r="I6" s="29">
        <v>20.2</v>
      </c>
      <c r="J6" s="29">
        <v>53.3</v>
      </c>
      <c r="K6" s="29">
        <v>5.1</v>
      </c>
      <c r="L6" s="29">
        <v>14.2</v>
      </c>
      <c r="M6" s="29">
        <v>6.4</v>
      </c>
      <c r="N6" s="27"/>
    </row>
    <row r="7" spans="1:14" s="1" customFormat="1" ht="12.75" customHeight="1">
      <c r="A7" s="14">
        <v>1993</v>
      </c>
      <c r="B7" s="28">
        <v>15892353</v>
      </c>
      <c r="C7" s="28">
        <v>11841637</v>
      </c>
      <c r="D7" s="28">
        <v>31497221</v>
      </c>
      <c r="E7" s="28">
        <v>2987021</v>
      </c>
      <c r="F7" s="28">
        <v>8475407</v>
      </c>
      <c r="G7" s="28">
        <v>3645696</v>
      </c>
      <c r="H7" s="29">
        <v>27</v>
      </c>
      <c r="I7" s="29">
        <v>20.1</v>
      </c>
      <c r="J7" s="29">
        <v>53.5</v>
      </c>
      <c r="K7" s="29">
        <v>5.1</v>
      </c>
      <c r="L7" s="29">
        <v>14.4</v>
      </c>
      <c r="M7" s="29">
        <v>6.2</v>
      </c>
      <c r="N7" s="27"/>
    </row>
    <row r="8" spans="1:14" s="1" customFormat="1" ht="12.75" customHeight="1">
      <c r="A8" s="14">
        <v>1994</v>
      </c>
      <c r="B8" s="28">
        <v>15743811</v>
      </c>
      <c r="C8" s="28">
        <v>11809628</v>
      </c>
      <c r="D8" s="28">
        <v>31721709</v>
      </c>
      <c r="E8" s="28">
        <v>2967393</v>
      </c>
      <c r="F8" s="28">
        <v>8637164</v>
      </c>
      <c r="G8" s="28">
        <v>3588741</v>
      </c>
      <c r="H8" s="29">
        <v>26.7</v>
      </c>
      <c r="I8" s="29">
        <v>20</v>
      </c>
      <c r="J8" s="29">
        <v>53.7</v>
      </c>
      <c r="K8" s="29">
        <v>5</v>
      </c>
      <c r="L8" s="29">
        <v>14.6</v>
      </c>
      <c r="M8" s="29">
        <v>6.1</v>
      </c>
      <c r="N8" s="27"/>
    </row>
    <row r="9" spans="1:14" s="1" customFormat="1" ht="12.75" customHeight="1">
      <c r="A9" s="14">
        <v>1995</v>
      </c>
      <c r="B9" s="28">
        <v>15650395</v>
      </c>
      <c r="C9" s="28">
        <v>11756031</v>
      </c>
      <c r="D9" s="28">
        <v>31865820</v>
      </c>
      <c r="E9" s="28">
        <v>2960467</v>
      </c>
      <c r="F9" s="28">
        <v>8803895</v>
      </c>
      <c r="G9" s="28">
        <v>3581925</v>
      </c>
      <c r="H9" s="29">
        <v>26.4</v>
      </c>
      <c r="I9" s="29">
        <v>19.8</v>
      </c>
      <c r="J9" s="29">
        <v>53.7</v>
      </c>
      <c r="K9" s="29">
        <v>5</v>
      </c>
      <c r="L9" s="29">
        <v>14.9</v>
      </c>
      <c r="M9" s="29">
        <v>6</v>
      </c>
      <c r="N9" s="27"/>
    </row>
    <row r="10" spans="1:14" s="1" customFormat="1" ht="12.75" customHeight="1">
      <c r="A10" s="14">
        <v>1996</v>
      </c>
      <c r="B10" s="28">
        <v>15626091</v>
      </c>
      <c r="C10" s="28">
        <v>11676351</v>
      </c>
      <c r="D10" s="28">
        <v>31973591</v>
      </c>
      <c r="E10" s="28">
        <v>2907447</v>
      </c>
      <c r="F10" s="28">
        <v>8980284</v>
      </c>
      <c r="G10" s="28">
        <v>3751579</v>
      </c>
      <c r="H10" s="29">
        <v>26.3</v>
      </c>
      <c r="I10" s="29">
        <v>19.6</v>
      </c>
      <c r="J10" s="29">
        <v>53.7</v>
      </c>
      <c r="K10" s="29">
        <v>4.9</v>
      </c>
      <c r="L10" s="29">
        <v>15.1</v>
      </c>
      <c r="M10" s="29">
        <v>6.3</v>
      </c>
      <c r="N10" s="27"/>
    </row>
    <row r="11" spans="1:14" s="1" customFormat="1" ht="12.75" customHeight="1">
      <c r="A11" s="14">
        <v>1997</v>
      </c>
      <c r="B11" s="28">
        <v>15625917</v>
      </c>
      <c r="C11" s="28">
        <v>11601547</v>
      </c>
      <c r="D11" s="28">
        <v>32060999</v>
      </c>
      <c r="E11" s="28">
        <v>2867249</v>
      </c>
      <c r="F11" s="28">
        <v>9137012</v>
      </c>
      <c r="G11" s="28">
        <v>3907418</v>
      </c>
      <c r="H11" s="29">
        <v>26.2</v>
      </c>
      <c r="I11" s="29">
        <v>19.4</v>
      </c>
      <c r="J11" s="29">
        <v>53.7</v>
      </c>
      <c r="K11" s="29">
        <v>4.8</v>
      </c>
      <c r="L11" s="29">
        <v>15.3</v>
      </c>
      <c r="M11" s="29">
        <v>6.5</v>
      </c>
      <c r="N11" s="27"/>
    </row>
    <row r="12" spans="1:14" s="1" customFormat="1" ht="12.75" customHeight="1">
      <c r="A12" s="14">
        <v>1998</v>
      </c>
      <c r="B12" s="28">
        <v>15599995</v>
      </c>
      <c r="C12" s="28">
        <v>11532939</v>
      </c>
      <c r="D12" s="28">
        <v>32187483</v>
      </c>
      <c r="E12" s="28">
        <v>2817490</v>
      </c>
      <c r="F12" s="28">
        <v>9294379</v>
      </c>
      <c r="G12" s="28">
        <v>4046464</v>
      </c>
      <c r="H12" s="29">
        <v>26</v>
      </c>
      <c r="I12" s="29">
        <v>19.3</v>
      </c>
      <c r="J12" s="29">
        <v>53.8</v>
      </c>
      <c r="K12" s="29">
        <v>4.7</v>
      </c>
      <c r="L12" s="29">
        <v>15.5</v>
      </c>
      <c r="M12" s="29">
        <v>6.8</v>
      </c>
      <c r="N12" s="27"/>
    </row>
    <row r="13" spans="1:14" s="1" customFormat="1" ht="12.75" customHeight="1">
      <c r="A13" s="14">
        <v>1999</v>
      </c>
      <c r="B13" s="28">
        <v>15594837</v>
      </c>
      <c r="C13" s="28">
        <v>11521697</v>
      </c>
      <c r="D13" s="28">
        <v>32314770</v>
      </c>
      <c r="E13" s="28">
        <v>2792004</v>
      </c>
      <c r="F13" s="28">
        <v>9421054</v>
      </c>
      <c r="G13" s="28">
        <v>4177773</v>
      </c>
      <c r="H13" s="29">
        <v>25.9</v>
      </c>
      <c r="I13" s="29">
        <v>19.2</v>
      </c>
      <c r="J13" s="29">
        <v>53.8</v>
      </c>
      <c r="K13" s="29">
        <v>4.6</v>
      </c>
      <c r="L13" s="29">
        <v>15.7</v>
      </c>
      <c r="M13" s="29">
        <v>6.9</v>
      </c>
      <c r="N13" s="27"/>
    </row>
    <row r="14" spans="1:14" s="1" customFormat="1" ht="12.75" customHeight="1">
      <c r="A14" s="14">
        <v>2000</v>
      </c>
      <c r="B14" s="28">
        <v>15626640</v>
      </c>
      <c r="C14" s="28">
        <v>11558446</v>
      </c>
      <c r="D14" s="28">
        <v>32541228</v>
      </c>
      <c r="E14" s="28">
        <v>2768623</v>
      </c>
      <c r="F14" s="28">
        <v>9571659</v>
      </c>
      <c r="G14" s="28">
        <v>4304118</v>
      </c>
      <c r="H14" s="29">
        <v>25.8</v>
      </c>
      <c r="I14" s="29">
        <v>19.1</v>
      </c>
      <c r="J14" s="29">
        <v>53.8</v>
      </c>
      <c r="K14" s="29">
        <v>4.6</v>
      </c>
      <c r="L14" s="29">
        <v>15.8</v>
      </c>
      <c r="M14" s="29">
        <v>7.1</v>
      </c>
      <c r="N14" s="27"/>
    </row>
    <row r="15" spans="1:14" s="1" customFormat="1" ht="12.75" customHeight="1">
      <c r="A15" s="14">
        <v>2001</v>
      </c>
      <c r="B15" s="28">
        <v>15651059</v>
      </c>
      <c r="C15" s="28">
        <v>11613651</v>
      </c>
      <c r="D15" s="28">
        <v>32850586</v>
      </c>
      <c r="E15" s="28">
        <v>2732418</v>
      </c>
      <c r="F15" s="28">
        <v>9707347</v>
      </c>
      <c r="G15" s="28">
        <v>4441907</v>
      </c>
      <c r="H15" s="29">
        <v>25.7</v>
      </c>
      <c r="I15" s="29">
        <v>19.1</v>
      </c>
      <c r="J15" s="29">
        <v>53.9</v>
      </c>
      <c r="K15" s="29">
        <v>4.5</v>
      </c>
      <c r="L15" s="29">
        <v>15.9</v>
      </c>
      <c r="M15" s="29">
        <v>7.3</v>
      </c>
      <c r="N15" s="27"/>
    </row>
    <row r="16" spans="1:14" s="1" customFormat="1" ht="12.75" customHeight="1">
      <c r="A16" s="14">
        <v>2002</v>
      </c>
      <c r="B16" s="28">
        <v>15679605</v>
      </c>
      <c r="C16" s="28">
        <v>11645716</v>
      </c>
      <c r="D16" s="28">
        <v>33190355</v>
      </c>
      <c r="E16" s="28">
        <v>2667612</v>
      </c>
      <c r="F16" s="28">
        <v>9847498</v>
      </c>
      <c r="G16" s="28">
        <v>4581274</v>
      </c>
      <c r="H16" s="29">
        <v>25.5</v>
      </c>
      <c r="I16" s="29">
        <v>19</v>
      </c>
      <c r="J16" s="29">
        <v>54.2</v>
      </c>
      <c r="K16" s="29">
        <v>4.3</v>
      </c>
      <c r="L16" s="29">
        <v>16</v>
      </c>
      <c r="M16" s="29">
        <v>7.5</v>
      </c>
      <c r="N16" s="27"/>
    </row>
    <row r="17" spans="1:14" s="1" customFormat="1" ht="12.75" customHeight="1">
      <c r="A17" s="14">
        <v>2003</v>
      </c>
      <c r="B17" s="28">
        <v>15709858</v>
      </c>
      <c r="C17" s="28">
        <v>11669451</v>
      </c>
      <c r="D17" s="28">
        <v>33474243</v>
      </c>
      <c r="E17" s="28">
        <v>2666018</v>
      </c>
      <c r="F17" s="28">
        <v>9973911</v>
      </c>
      <c r="G17" s="28">
        <v>4713945</v>
      </c>
      <c r="H17" s="29">
        <v>25.4</v>
      </c>
      <c r="I17" s="29">
        <v>18.9</v>
      </c>
      <c r="J17" s="29">
        <v>54.2</v>
      </c>
      <c r="K17" s="29">
        <v>4.3</v>
      </c>
      <c r="L17" s="29">
        <v>16.1</v>
      </c>
      <c r="M17" s="29">
        <v>7.6</v>
      </c>
      <c r="N17" s="27"/>
    </row>
    <row r="18" spans="1:14" s="1" customFormat="1" ht="12.75" customHeight="1">
      <c r="A18" s="14">
        <v>2004</v>
      </c>
      <c r="B18" s="28">
        <v>15783973</v>
      </c>
      <c r="C18" s="28">
        <v>11680487</v>
      </c>
      <c r="D18" s="28">
        <v>33683368</v>
      </c>
      <c r="E18" s="28">
        <v>2701115</v>
      </c>
      <c r="F18" s="28">
        <v>10082606</v>
      </c>
      <c r="G18" s="28">
        <v>4838447</v>
      </c>
      <c r="H18" s="29">
        <v>25.4</v>
      </c>
      <c r="I18" s="29">
        <v>18.8</v>
      </c>
      <c r="J18" s="29">
        <v>54.1</v>
      </c>
      <c r="K18" s="29">
        <v>4.3</v>
      </c>
      <c r="L18" s="29">
        <v>16.2</v>
      </c>
      <c r="M18" s="29">
        <v>7.8</v>
      </c>
      <c r="N18" s="27"/>
    </row>
    <row r="19" spans="1:14" s="1" customFormat="1" ht="12.75" customHeight="1">
      <c r="A19" s="14">
        <v>2005</v>
      </c>
      <c r="B19" s="28">
        <v>15848857</v>
      </c>
      <c r="C19" s="28">
        <v>11696788</v>
      </c>
      <c r="D19" s="28">
        <v>33901956</v>
      </c>
      <c r="E19" s="28">
        <v>2745892</v>
      </c>
      <c r="F19" s="28">
        <v>10233832</v>
      </c>
      <c r="G19" s="28">
        <v>4995323</v>
      </c>
      <c r="H19" s="29">
        <v>25.3</v>
      </c>
      <c r="I19" s="29">
        <v>18.6</v>
      </c>
      <c r="J19" s="29">
        <v>54</v>
      </c>
      <c r="K19" s="29">
        <v>4.4</v>
      </c>
      <c r="L19" s="29">
        <v>16.3</v>
      </c>
      <c r="M19" s="29">
        <v>8</v>
      </c>
      <c r="N19" s="27"/>
    </row>
    <row r="20" spans="1:14" s="1" customFormat="1" ht="12.75" customHeight="1">
      <c r="A20" s="14">
        <v>2006</v>
      </c>
      <c r="B20" s="28">
        <v>15887753</v>
      </c>
      <c r="C20" s="28">
        <v>11715950</v>
      </c>
      <c r="D20" s="28">
        <v>34136236</v>
      </c>
      <c r="E20" s="28">
        <v>2827885</v>
      </c>
      <c r="F20" s="28">
        <v>10334243</v>
      </c>
      <c r="G20" s="28">
        <v>5159202</v>
      </c>
      <c r="H20" s="29">
        <v>25.1</v>
      </c>
      <c r="I20" s="29">
        <v>18.5</v>
      </c>
      <c r="J20" s="29">
        <v>54</v>
      </c>
      <c r="K20" s="29">
        <v>4.5</v>
      </c>
      <c r="L20" s="29">
        <v>16.4</v>
      </c>
      <c r="M20" s="29">
        <v>8.2</v>
      </c>
      <c r="N20" s="27"/>
    </row>
    <row r="21" spans="1:14" s="1" customFormat="1" ht="12.75" customHeight="1">
      <c r="A21" s="14">
        <v>2007</v>
      </c>
      <c r="B21" s="28">
        <v>15924872</v>
      </c>
      <c r="C21" s="28">
        <v>11778257</v>
      </c>
      <c r="D21" s="28">
        <v>34173986</v>
      </c>
      <c r="E21" s="28">
        <v>3119716</v>
      </c>
      <c r="F21" s="28">
        <v>10382428</v>
      </c>
      <c r="G21" s="28">
        <v>5301382</v>
      </c>
      <c r="H21" s="29">
        <v>25</v>
      </c>
      <c r="I21" s="29">
        <v>18.5</v>
      </c>
      <c r="J21" s="29">
        <v>53.8</v>
      </c>
      <c r="K21" s="29">
        <v>4.9</v>
      </c>
      <c r="L21" s="29">
        <v>16.3</v>
      </c>
      <c r="M21" s="29">
        <v>8.3</v>
      </c>
      <c r="N21" s="27"/>
    </row>
    <row r="22" spans="1:14" s="1" customFormat="1" ht="12.75" customHeight="1">
      <c r="A22" s="14" t="s">
        <v>6</v>
      </c>
      <c r="B22" s="28">
        <v>15930090</v>
      </c>
      <c r="C22" s="28">
        <v>11815396</v>
      </c>
      <c r="D22" s="28">
        <v>34141336</v>
      </c>
      <c r="E22" s="28">
        <v>3394946</v>
      </c>
      <c r="F22" s="28">
        <v>10493173</v>
      </c>
      <c r="G22" s="28">
        <v>5451656</v>
      </c>
      <c r="H22" s="29">
        <v>24.9</v>
      </c>
      <c r="I22" s="29">
        <v>18.5</v>
      </c>
      <c r="J22" s="29">
        <v>53.4</v>
      </c>
      <c r="K22" s="29">
        <v>5.3</v>
      </c>
      <c r="L22" s="29">
        <v>16.4</v>
      </c>
      <c r="M22" s="29">
        <v>8.5</v>
      </c>
      <c r="N22" s="27"/>
    </row>
    <row r="23" spans="1:14" s="1" customFormat="1" ht="12.75" customHeight="1">
      <c r="A23" s="14" t="s">
        <v>7</v>
      </c>
      <c r="B23" s="28">
        <v>15937223</v>
      </c>
      <c r="C23" s="28">
        <v>11896610</v>
      </c>
      <c r="D23" s="28">
        <v>34113899</v>
      </c>
      <c r="E23" s="28">
        <v>3646671</v>
      </c>
      <c r="F23" s="28">
        <v>10623581</v>
      </c>
      <c r="G23" s="28">
        <v>5568644</v>
      </c>
      <c r="H23" s="29">
        <v>24.8</v>
      </c>
      <c r="I23" s="29">
        <v>18.5</v>
      </c>
      <c r="J23" s="29">
        <v>53</v>
      </c>
      <c r="K23" s="29">
        <v>5.7</v>
      </c>
      <c r="L23" s="29">
        <v>16.5</v>
      </c>
      <c r="M23" s="29">
        <v>8.7</v>
      </c>
      <c r="N23" s="27"/>
    </row>
    <row r="24" spans="1:14" s="1" customFormat="1" ht="12.75" customHeight="1">
      <c r="A24" s="15" t="s">
        <v>8</v>
      </c>
      <c r="B24" s="21">
        <v>15942895</v>
      </c>
      <c r="C24" s="21">
        <v>11968273</v>
      </c>
      <c r="D24" s="21">
        <v>34080108</v>
      </c>
      <c r="E24" s="21">
        <v>3882454</v>
      </c>
      <c r="F24" s="21">
        <v>10761917</v>
      </c>
      <c r="G24" s="21">
        <v>5687462</v>
      </c>
      <c r="H24" s="30">
        <v>24.7</v>
      </c>
      <c r="I24" s="30">
        <v>18.5</v>
      </c>
      <c r="J24" s="30">
        <v>52.7</v>
      </c>
      <c r="K24" s="30">
        <v>6</v>
      </c>
      <c r="L24" s="30">
        <v>16.6</v>
      </c>
      <c r="M24" s="30">
        <v>8.8</v>
      </c>
      <c r="N24" s="27"/>
    </row>
    <row r="25" spans="1:14" s="1" customFormat="1" ht="12.75" customHeight="1">
      <c r="A25" s="337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27"/>
    </row>
    <row r="26" spans="1:13" s="1" customFormat="1" ht="12.75" customHeight="1">
      <c r="A26" s="336" t="s">
        <v>35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</row>
    <row r="27" spans="1:13" s="1" customFormat="1" ht="12.75" customHeight="1">
      <c r="A27" s="336" t="s">
        <v>16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</row>
    <row r="28" spans="1:13" s="2" customFormat="1" ht="12.75" customHeight="1">
      <c r="A28" s="339" t="s">
        <v>36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</row>
    <row r="29" s="1" customFormat="1" ht="13.5" customHeight="1"/>
  </sheetData>
  <mergeCells count="9">
    <mergeCell ref="A1:M1"/>
    <mergeCell ref="A2:M2"/>
    <mergeCell ref="B3:G3"/>
    <mergeCell ref="H3:M3"/>
    <mergeCell ref="A3:A4"/>
    <mergeCell ref="A25:M25"/>
    <mergeCell ref="A26:M26"/>
    <mergeCell ref="A27:M27"/>
    <mergeCell ref="A28:M28"/>
  </mergeCells>
  <printOptions horizontalCentered="1"/>
  <pageMargins left="0.5905511811023623" right="0.5905511811023623" top="0.984251968503937" bottom="0.984251968503937" header="0.5118110236220472" footer="0.5118110236220472"/>
  <pageSetup fitToHeight="2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">
      <selection activeCell="E29" sqref="E29"/>
    </sheetView>
  </sheetViews>
  <sheetFormatPr defaultColWidth="11.421875" defaultRowHeight="12.75"/>
  <cols>
    <col min="1" max="1" width="19.421875" style="0" bestFit="1" customWidth="1"/>
    <col min="2" max="2" width="10.8515625" style="0" bestFit="1" customWidth="1"/>
    <col min="3" max="3" width="10.140625" style="0" bestFit="1" customWidth="1"/>
    <col min="4" max="4" width="19.00390625" style="0" bestFit="1" customWidth="1"/>
    <col min="5" max="5" width="19.7109375" style="0" bestFit="1" customWidth="1"/>
  </cols>
  <sheetData>
    <row r="1" spans="1:6" ht="12.75">
      <c r="A1" s="301" t="s">
        <v>37</v>
      </c>
      <c r="B1" s="301"/>
      <c r="C1" s="301"/>
      <c r="D1" s="301"/>
      <c r="E1" s="301"/>
      <c r="F1" s="16"/>
    </row>
    <row r="2" spans="1:5" ht="12.75">
      <c r="A2" s="301"/>
      <c r="B2" s="331"/>
      <c r="C2" s="331"/>
      <c r="D2" s="331"/>
      <c r="E2" s="331"/>
    </row>
    <row r="3" spans="1:4" ht="12.75">
      <c r="A3" s="31"/>
      <c r="B3" s="32" t="s">
        <v>38</v>
      </c>
      <c r="C3" s="32" t="s">
        <v>39</v>
      </c>
      <c r="D3" s="32" t="s">
        <v>40</v>
      </c>
    </row>
    <row r="4" spans="1:4" ht="12.75">
      <c r="A4" s="13" t="s">
        <v>41</v>
      </c>
      <c r="B4" s="33">
        <v>64667374</v>
      </c>
      <c r="C4" s="33">
        <v>31306779</v>
      </c>
      <c r="D4" s="33">
        <v>33360595</v>
      </c>
    </row>
    <row r="5" spans="1:4" ht="12.75">
      <c r="A5" s="14" t="s">
        <v>42</v>
      </c>
      <c r="B5" s="34">
        <f>C5+D5</f>
        <v>15942895</v>
      </c>
      <c r="C5" s="34">
        <v>8153166</v>
      </c>
      <c r="D5" s="34">
        <v>7789729</v>
      </c>
    </row>
    <row r="6" spans="1:4" ht="12.75">
      <c r="A6" s="14" t="s">
        <v>43</v>
      </c>
      <c r="B6" s="34">
        <f>C6+D6</f>
        <v>37962562</v>
      </c>
      <c r="C6" s="34">
        <v>18712800</v>
      </c>
      <c r="D6" s="34">
        <v>19249762</v>
      </c>
    </row>
    <row r="7" spans="1:4" ht="12.75">
      <c r="A7" s="15" t="s">
        <v>33</v>
      </c>
      <c r="B7" s="35">
        <f>C7+D7</f>
        <v>10761917</v>
      </c>
      <c r="C7" s="35">
        <v>4440813</v>
      </c>
      <c r="D7" s="35">
        <v>6321104</v>
      </c>
    </row>
    <row r="8" spans="1:5" ht="12.75">
      <c r="A8" s="336"/>
      <c r="B8" s="331"/>
      <c r="C8" s="331"/>
      <c r="D8" s="331"/>
      <c r="E8" s="331"/>
    </row>
    <row r="9" spans="1:5" ht="12.75">
      <c r="A9" s="331"/>
      <c r="B9" s="331"/>
      <c r="C9" s="331"/>
      <c r="D9" s="331"/>
      <c r="E9" s="331"/>
    </row>
    <row r="10" spans="1:5" ht="25.5" customHeight="1">
      <c r="A10" s="36" t="s">
        <v>44</v>
      </c>
      <c r="B10" s="36" t="s">
        <v>45</v>
      </c>
      <c r="C10" s="36" t="s">
        <v>46</v>
      </c>
      <c r="D10" s="36" t="s">
        <v>47</v>
      </c>
      <c r="E10" s="36" t="s">
        <v>38</v>
      </c>
    </row>
    <row r="11" spans="1:5" ht="12.75">
      <c r="A11" s="37">
        <v>2009</v>
      </c>
      <c r="B11" s="38">
        <v>0</v>
      </c>
      <c r="C11" s="39">
        <v>414729</v>
      </c>
      <c r="D11" s="39">
        <v>401801</v>
      </c>
      <c r="E11" s="33">
        <v>816530</v>
      </c>
    </row>
    <row r="12" spans="1:5" ht="12.75">
      <c r="A12" s="40">
        <v>2008</v>
      </c>
      <c r="B12" s="41">
        <v>1</v>
      </c>
      <c r="C12" s="42">
        <v>419573</v>
      </c>
      <c r="D12" s="42">
        <v>402113</v>
      </c>
      <c r="E12" s="34">
        <v>821686</v>
      </c>
    </row>
    <row r="13" spans="1:5" ht="12.75">
      <c r="A13" s="40">
        <v>2007</v>
      </c>
      <c r="B13" s="41">
        <v>2</v>
      </c>
      <c r="C13" s="42">
        <v>415196</v>
      </c>
      <c r="D13" s="42">
        <v>396905</v>
      </c>
      <c r="E13" s="34">
        <v>812101</v>
      </c>
    </row>
    <row r="14" spans="1:5" ht="12.75">
      <c r="A14" s="40">
        <v>2006</v>
      </c>
      <c r="B14" s="41">
        <v>3</v>
      </c>
      <c r="C14" s="42">
        <v>408342</v>
      </c>
      <c r="D14" s="42">
        <v>390003</v>
      </c>
      <c r="E14" s="34">
        <v>798345</v>
      </c>
    </row>
    <row r="15" spans="1:5" ht="12.75">
      <c r="A15" s="40">
        <v>2005</v>
      </c>
      <c r="B15" s="41">
        <v>4</v>
      </c>
      <c r="C15" s="42">
        <v>401429</v>
      </c>
      <c r="D15" s="42">
        <v>384758</v>
      </c>
      <c r="E15" s="34">
        <v>786187</v>
      </c>
    </row>
    <row r="16" spans="1:5" ht="12.75">
      <c r="A16" s="40">
        <v>2004</v>
      </c>
      <c r="B16" s="41">
        <v>5</v>
      </c>
      <c r="C16" s="42">
        <v>401164</v>
      </c>
      <c r="D16" s="42">
        <v>382218</v>
      </c>
      <c r="E16" s="34">
        <v>783382</v>
      </c>
    </row>
    <row r="17" spans="1:5" ht="12.75">
      <c r="A17" s="40">
        <v>2003</v>
      </c>
      <c r="B17" s="41">
        <v>6</v>
      </c>
      <c r="C17" s="42">
        <v>399757</v>
      </c>
      <c r="D17" s="42">
        <v>382938</v>
      </c>
      <c r="E17" s="34">
        <v>782695</v>
      </c>
    </row>
    <row r="18" spans="1:5" ht="12.75">
      <c r="A18" s="40">
        <v>2002</v>
      </c>
      <c r="B18" s="41">
        <v>7</v>
      </c>
      <c r="C18" s="42">
        <v>405985</v>
      </c>
      <c r="D18" s="42">
        <v>386848</v>
      </c>
      <c r="E18" s="34">
        <v>792833</v>
      </c>
    </row>
    <row r="19" spans="1:5" ht="12.75">
      <c r="A19" s="40">
        <v>2001</v>
      </c>
      <c r="B19" s="41">
        <v>8</v>
      </c>
      <c r="C19" s="42">
        <v>413198</v>
      </c>
      <c r="D19" s="42">
        <v>395567</v>
      </c>
      <c r="E19" s="34">
        <v>808765</v>
      </c>
    </row>
    <row r="20" spans="1:5" ht="12.75">
      <c r="A20" s="40">
        <v>2000</v>
      </c>
      <c r="B20" s="41">
        <v>9</v>
      </c>
      <c r="C20" s="42">
        <v>423673</v>
      </c>
      <c r="D20" s="42">
        <v>401408</v>
      </c>
      <c r="E20" s="34">
        <v>825081</v>
      </c>
    </row>
    <row r="21" spans="1:5" ht="12.75">
      <c r="A21" s="40">
        <v>1999</v>
      </c>
      <c r="B21" s="41">
        <v>10</v>
      </c>
      <c r="C21" s="42">
        <v>407915</v>
      </c>
      <c r="D21" s="42">
        <v>388026</v>
      </c>
      <c r="E21" s="34">
        <v>795941</v>
      </c>
    </row>
    <row r="22" spans="1:5" ht="12.75">
      <c r="A22" s="40">
        <v>1998</v>
      </c>
      <c r="B22" s="41">
        <v>11</v>
      </c>
      <c r="C22" s="42">
        <v>405546</v>
      </c>
      <c r="D22" s="42">
        <v>386072</v>
      </c>
      <c r="E22" s="34">
        <v>791618</v>
      </c>
    </row>
    <row r="23" spans="1:5" ht="12.75">
      <c r="A23" s="40">
        <v>1997</v>
      </c>
      <c r="B23" s="41">
        <v>12</v>
      </c>
      <c r="C23" s="42">
        <v>400980</v>
      </c>
      <c r="D23" s="42">
        <v>378673</v>
      </c>
      <c r="E23" s="34">
        <v>779653</v>
      </c>
    </row>
    <row r="24" spans="1:5" ht="12.75">
      <c r="A24" s="40">
        <v>1996</v>
      </c>
      <c r="B24" s="41">
        <v>13</v>
      </c>
      <c r="C24" s="42">
        <v>405287</v>
      </c>
      <c r="D24" s="42">
        <v>384640</v>
      </c>
      <c r="E24" s="34">
        <v>789927</v>
      </c>
    </row>
    <row r="25" spans="1:7" ht="12.75">
      <c r="A25" s="40">
        <v>1995</v>
      </c>
      <c r="B25" s="41">
        <v>14</v>
      </c>
      <c r="C25" s="42">
        <v>400763</v>
      </c>
      <c r="D25" s="42">
        <v>382766</v>
      </c>
      <c r="E25" s="34">
        <v>783529</v>
      </c>
      <c r="G25" s="43"/>
    </row>
    <row r="26" spans="1:5" ht="12.75">
      <c r="A26" s="40">
        <v>1994</v>
      </c>
      <c r="B26" s="41">
        <v>15</v>
      </c>
      <c r="C26" s="42">
        <v>390823</v>
      </c>
      <c r="D26" s="42">
        <v>375269</v>
      </c>
      <c r="E26" s="34">
        <v>766092</v>
      </c>
    </row>
    <row r="27" spans="1:5" ht="12.75">
      <c r="A27" s="40">
        <v>1993</v>
      </c>
      <c r="B27" s="41">
        <v>16</v>
      </c>
      <c r="C27" s="42">
        <v>391240</v>
      </c>
      <c r="D27" s="42">
        <v>374090</v>
      </c>
      <c r="E27" s="34">
        <v>765330</v>
      </c>
    </row>
    <row r="28" spans="1:5" ht="12.75">
      <c r="A28" s="40">
        <v>1992</v>
      </c>
      <c r="B28" s="41">
        <v>17</v>
      </c>
      <c r="C28" s="42">
        <v>408911</v>
      </c>
      <c r="D28" s="42">
        <v>392499</v>
      </c>
      <c r="E28" s="34">
        <v>801410</v>
      </c>
    </row>
    <row r="29" spans="1:5" ht="12.75">
      <c r="A29" s="40">
        <v>1991</v>
      </c>
      <c r="B29" s="41">
        <v>18</v>
      </c>
      <c r="C29" s="42">
        <v>415253</v>
      </c>
      <c r="D29" s="42">
        <v>398203</v>
      </c>
      <c r="E29" s="34">
        <v>813456</v>
      </c>
    </row>
    <row r="30" spans="1:8" ht="12.75">
      <c r="A30" s="40">
        <v>1990</v>
      </c>
      <c r="B30" s="41">
        <v>19</v>
      </c>
      <c r="C30" s="42">
        <v>423402</v>
      </c>
      <c r="D30" s="42">
        <v>404932</v>
      </c>
      <c r="E30" s="34">
        <v>828334</v>
      </c>
      <c r="H30" s="44"/>
    </row>
    <row r="31" spans="1:5" ht="12.75">
      <c r="A31" s="40">
        <v>1989</v>
      </c>
      <c r="B31" s="41">
        <v>20</v>
      </c>
      <c r="C31" s="42">
        <v>422609</v>
      </c>
      <c r="D31" s="42">
        <v>410310</v>
      </c>
      <c r="E31" s="34">
        <v>832919</v>
      </c>
    </row>
    <row r="32" spans="1:5" ht="12.75">
      <c r="A32" s="40">
        <v>1988</v>
      </c>
      <c r="B32" s="41">
        <v>21</v>
      </c>
      <c r="C32" s="42">
        <v>423946</v>
      </c>
      <c r="D32" s="42">
        <v>412016</v>
      </c>
      <c r="E32" s="34">
        <v>835962</v>
      </c>
    </row>
    <row r="33" spans="1:5" ht="12.75">
      <c r="A33" s="40">
        <v>1987</v>
      </c>
      <c r="B33" s="41">
        <v>22</v>
      </c>
      <c r="C33" s="42">
        <v>417072</v>
      </c>
      <c r="D33" s="42">
        <v>409156</v>
      </c>
      <c r="E33" s="34">
        <v>826228</v>
      </c>
    </row>
    <row r="34" spans="1:5" ht="12.75">
      <c r="A34" s="40">
        <v>1986</v>
      </c>
      <c r="B34" s="41">
        <v>23</v>
      </c>
      <c r="C34" s="42">
        <v>417125</v>
      </c>
      <c r="D34" s="42">
        <v>412529</v>
      </c>
      <c r="E34" s="34">
        <v>829654</v>
      </c>
    </row>
    <row r="35" spans="1:7" ht="12.75">
      <c r="A35" s="40">
        <v>1985</v>
      </c>
      <c r="B35" s="41">
        <v>24</v>
      </c>
      <c r="C35" s="42">
        <v>406127</v>
      </c>
      <c r="D35" s="42">
        <v>405567</v>
      </c>
      <c r="E35" s="34">
        <v>811694</v>
      </c>
      <c r="G35" s="43"/>
    </row>
    <row r="36" spans="1:5" ht="12.75">
      <c r="A36" s="40">
        <v>1984</v>
      </c>
      <c r="B36" s="41">
        <v>25</v>
      </c>
      <c r="C36" s="42">
        <v>395771</v>
      </c>
      <c r="D36" s="42">
        <v>397418</v>
      </c>
      <c r="E36" s="34">
        <v>793189</v>
      </c>
    </row>
    <row r="37" spans="1:5" ht="12.75">
      <c r="A37" s="40">
        <v>1983</v>
      </c>
      <c r="B37" s="41">
        <v>26</v>
      </c>
      <c r="C37" s="42">
        <v>385751</v>
      </c>
      <c r="D37" s="42">
        <v>390909</v>
      </c>
      <c r="E37" s="34">
        <v>776660</v>
      </c>
    </row>
    <row r="38" spans="1:5" ht="12.75">
      <c r="A38" s="40">
        <v>1982</v>
      </c>
      <c r="B38" s="41">
        <v>27</v>
      </c>
      <c r="C38" s="42">
        <v>408981</v>
      </c>
      <c r="D38" s="42">
        <v>413462</v>
      </c>
      <c r="E38" s="34">
        <v>822443</v>
      </c>
    </row>
    <row r="39" spans="1:5" ht="12.75">
      <c r="A39" s="40">
        <v>1981</v>
      </c>
      <c r="B39" s="41">
        <v>28</v>
      </c>
      <c r="C39" s="42">
        <v>410067</v>
      </c>
      <c r="D39" s="42">
        <v>417649</v>
      </c>
      <c r="E39" s="34">
        <v>827716</v>
      </c>
    </row>
    <row r="40" spans="1:5" ht="12.75">
      <c r="A40" s="40">
        <v>1980</v>
      </c>
      <c r="B40" s="41">
        <v>29</v>
      </c>
      <c r="C40" s="42">
        <v>413726</v>
      </c>
      <c r="D40" s="42">
        <v>423917</v>
      </c>
      <c r="E40" s="34">
        <v>837643</v>
      </c>
    </row>
    <row r="41" spans="1:5" ht="12.75">
      <c r="A41" s="40">
        <v>1979</v>
      </c>
      <c r="B41" s="41">
        <v>30</v>
      </c>
      <c r="C41" s="42">
        <v>392202</v>
      </c>
      <c r="D41" s="42">
        <v>400720</v>
      </c>
      <c r="E41" s="34">
        <v>792922</v>
      </c>
    </row>
    <row r="42" spans="1:5" ht="12.75">
      <c r="A42" s="40">
        <v>1978</v>
      </c>
      <c r="B42" s="41">
        <v>31</v>
      </c>
      <c r="C42" s="42">
        <v>386853</v>
      </c>
      <c r="D42" s="42">
        <v>392136</v>
      </c>
      <c r="E42" s="34">
        <v>778989</v>
      </c>
    </row>
    <row r="43" spans="1:5" ht="12.75">
      <c r="A43" s="40">
        <v>1977</v>
      </c>
      <c r="B43" s="41">
        <v>32</v>
      </c>
      <c r="C43" s="42">
        <v>393491</v>
      </c>
      <c r="D43" s="42">
        <v>397577</v>
      </c>
      <c r="E43" s="34">
        <v>791068</v>
      </c>
    </row>
    <row r="44" spans="1:5" ht="12.75">
      <c r="A44" s="40">
        <v>1976</v>
      </c>
      <c r="B44" s="41">
        <v>33</v>
      </c>
      <c r="C44" s="42">
        <v>383720</v>
      </c>
      <c r="D44" s="42">
        <v>389265</v>
      </c>
      <c r="E44" s="34">
        <v>772985</v>
      </c>
    </row>
    <row r="45" spans="1:7" ht="12.75">
      <c r="A45" s="40">
        <v>1975</v>
      </c>
      <c r="B45" s="41">
        <v>34</v>
      </c>
      <c r="C45" s="42">
        <v>395349</v>
      </c>
      <c r="D45" s="42">
        <v>401099</v>
      </c>
      <c r="E45" s="34">
        <v>796448</v>
      </c>
      <c r="G45" s="43"/>
    </row>
    <row r="46" spans="1:5" ht="12.75">
      <c r="A46" s="40">
        <v>1974</v>
      </c>
      <c r="B46" s="41">
        <v>35</v>
      </c>
      <c r="C46" s="42">
        <v>418385</v>
      </c>
      <c r="D46" s="42">
        <v>425143</v>
      </c>
      <c r="E46" s="34">
        <v>843528</v>
      </c>
    </row>
    <row r="47" spans="1:5" ht="12.75">
      <c r="A47" s="40">
        <v>1973</v>
      </c>
      <c r="B47" s="41">
        <v>36</v>
      </c>
      <c r="C47" s="42">
        <v>443537</v>
      </c>
      <c r="D47" s="42">
        <v>450843</v>
      </c>
      <c r="E47" s="34">
        <v>894380</v>
      </c>
    </row>
    <row r="48" spans="1:5" ht="12.75">
      <c r="A48" s="40">
        <v>1972</v>
      </c>
      <c r="B48" s="41">
        <v>37</v>
      </c>
      <c r="C48" s="42">
        <v>455973</v>
      </c>
      <c r="D48" s="42">
        <v>463440</v>
      </c>
      <c r="E48" s="34">
        <v>919413</v>
      </c>
    </row>
    <row r="49" spans="1:5" ht="12.75">
      <c r="A49" s="40">
        <v>1971</v>
      </c>
      <c r="B49" s="41">
        <v>38</v>
      </c>
      <c r="C49" s="42">
        <v>454773</v>
      </c>
      <c r="D49" s="42">
        <v>463225</v>
      </c>
      <c r="E49" s="34">
        <v>917998</v>
      </c>
    </row>
    <row r="50" spans="1:5" ht="12.75">
      <c r="A50" s="40">
        <v>1970</v>
      </c>
      <c r="B50" s="41">
        <v>39</v>
      </c>
      <c r="C50" s="42">
        <v>446211</v>
      </c>
      <c r="D50" s="42">
        <v>454399</v>
      </c>
      <c r="E50" s="34">
        <v>900610</v>
      </c>
    </row>
    <row r="51" spans="1:5" ht="12.75">
      <c r="A51" s="40">
        <v>1969</v>
      </c>
      <c r="B51" s="41">
        <v>40</v>
      </c>
      <c r="C51" s="42">
        <v>442199</v>
      </c>
      <c r="D51" s="42">
        <v>450537</v>
      </c>
      <c r="E51" s="34">
        <v>892736</v>
      </c>
    </row>
    <row r="52" spans="1:5" ht="12.75">
      <c r="A52" s="40">
        <v>1968</v>
      </c>
      <c r="B52" s="41">
        <v>41</v>
      </c>
      <c r="C52" s="42">
        <v>438962</v>
      </c>
      <c r="D52" s="42">
        <v>449100</v>
      </c>
      <c r="E52" s="34">
        <v>888062</v>
      </c>
    </row>
    <row r="53" spans="1:5" ht="12.75">
      <c r="A53" s="40">
        <v>1967</v>
      </c>
      <c r="B53" s="41">
        <v>42</v>
      </c>
      <c r="C53" s="42">
        <v>438294</v>
      </c>
      <c r="D53" s="42">
        <v>449167</v>
      </c>
      <c r="E53" s="34">
        <v>887461</v>
      </c>
    </row>
    <row r="54" spans="1:5" ht="12.75">
      <c r="A54" s="40">
        <v>1966</v>
      </c>
      <c r="B54" s="41">
        <v>43</v>
      </c>
      <c r="C54" s="42">
        <v>449799</v>
      </c>
      <c r="D54" s="42">
        <v>462682</v>
      </c>
      <c r="E54" s="34">
        <v>912481</v>
      </c>
    </row>
    <row r="55" spans="1:7" ht="12.75">
      <c r="A55" s="40">
        <v>1965</v>
      </c>
      <c r="B55" s="41">
        <v>44</v>
      </c>
      <c r="C55" s="42">
        <v>449855</v>
      </c>
      <c r="D55" s="42">
        <v>463325</v>
      </c>
      <c r="E55" s="34">
        <v>913180</v>
      </c>
      <c r="G55" s="43"/>
    </row>
    <row r="56" spans="1:5" ht="12.75">
      <c r="A56" s="40">
        <v>1964</v>
      </c>
      <c r="B56" s="41">
        <v>45</v>
      </c>
      <c r="C56" s="42">
        <v>454572</v>
      </c>
      <c r="D56" s="42">
        <v>469067</v>
      </c>
      <c r="E56" s="34">
        <v>923639</v>
      </c>
    </row>
    <row r="57" spans="1:5" ht="12.75">
      <c r="A57" s="40">
        <v>1963</v>
      </c>
      <c r="B57" s="41">
        <v>46</v>
      </c>
      <c r="C57" s="42">
        <v>448815</v>
      </c>
      <c r="D57" s="42">
        <v>465996</v>
      </c>
      <c r="E57" s="34">
        <v>914811</v>
      </c>
    </row>
    <row r="58" spans="1:5" ht="12.75">
      <c r="A58" s="40">
        <v>1962</v>
      </c>
      <c r="B58" s="41">
        <v>47</v>
      </c>
      <c r="C58" s="42">
        <v>433967</v>
      </c>
      <c r="D58" s="42">
        <v>450784</v>
      </c>
      <c r="E58" s="34">
        <v>884751</v>
      </c>
    </row>
    <row r="59" spans="1:5" ht="12.75">
      <c r="A59" s="40">
        <v>1961</v>
      </c>
      <c r="B59" s="41">
        <v>48</v>
      </c>
      <c r="C59" s="42">
        <v>436430</v>
      </c>
      <c r="D59" s="42">
        <v>452045</v>
      </c>
      <c r="E59" s="34">
        <v>888475</v>
      </c>
    </row>
    <row r="60" spans="1:5" ht="12.75">
      <c r="A60" s="40">
        <v>1960</v>
      </c>
      <c r="B60" s="41">
        <v>49</v>
      </c>
      <c r="C60" s="42">
        <v>433439</v>
      </c>
      <c r="D60" s="42">
        <v>450326</v>
      </c>
      <c r="E60" s="34">
        <v>883765</v>
      </c>
    </row>
    <row r="61" spans="1:5" ht="12.75">
      <c r="A61" s="40">
        <v>1959</v>
      </c>
      <c r="B61" s="41">
        <v>50</v>
      </c>
      <c r="C61" s="42">
        <v>429228</v>
      </c>
      <c r="D61" s="42">
        <v>449325</v>
      </c>
      <c r="E61" s="34">
        <v>878553</v>
      </c>
    </row>
    <row r="62" spans="1:5" ht="12.75">
      <c r="A62" s="40">
        <v>1958</v>
      </c>
      <c r="B62" s="41">
        <v>51</v>
      </c>
      <c r="C62" s="42">
        <v>418562</v>
      </c>
      <c r="D62" s="42">
        <v>440959</v>
      </c>
      <c r="E62" s="34">
        <v>859521</v>
      </c>
    </row>
    <row r="63" spans="1:5" ht="12.75">
      <c r="A63" s="40">
        <v>1957</v>
      </c>
      <c r="B63" s="41">
        <v>52</v>
      </c>
      <c r="C63" s="42">
        <v>418716</v>
      </c>
      <c r="D63" s="42">
        <v>439283</v>
      </c>
      <c r="E63" s="34">
        <v>857999</v>
      </c>
    </row>
    <row r="64" spans="1:5" ht="12.75">
      <c r="A64" s="40">
        <v>1956</v>
      </c>
      <c r="B64" s="41">
        <v>53</v>
      </c>
      <c r="C64" s="42">
        <v>414137</v>
      </c>
      <c r="D64" s="42">
        <v>438119</v>
      </c>
      <c r="E64" s="34">
        <v>852256</v>
      </c>
    </row>
    <row r="65" spans="1:7" ht="12.75">
      <c r="A65" s="40">
        <v>1955</v>
      </c>
      <c r="B65" s="41">
        <v>54</v>
      </c>
      <c r="C65" s="42">
        <v>408210</v>
      </c>
      <c r="D65" s="42">
        <v>434606</v>
      </c>
      <c r="E65" s="34">
        <v>842816</v>
      </c>
      <c r="G65" s="43"/>
    </row>
    <row r="66" spans="1:5" ht="12.75">
      <c r="A66" s="40">
        <v>1954</v>
      </c>
      <c r="B66" s="41">
        <v>55</v>
      </c>
      <c r="C66" s="42">
        <v>410920</v>
      </c>
      <c r="D66" s="42">
        <v>433638</v>
      </c>
      <c r="E66" s="34">
        <v>844558</v>
      </c>
    </row>
    <row r="67" spans="1:5" ht="12.75">
      <c r="A67" s="40">
        <v>1953</v>
      </c>
      <c r="B67" s="41">
        <v>56</v>
      </c>
      <c r="C67" s="42">
        <v>402860</v>
      </c>
      <c r="D67" s="42">
        <v>427034</v>
      </c>
      <c r="E67" s="34">
        <v>829894</v>
      </c>
    </row>
    <row r="68" spans="1:5" ht="12.75">
      <c r="A68" s="40">
        <v>1952</v>
      </c>
      <c r="B68" s="41">
        <v>57</v>
      </c>
      <c r="C68" s="42">
        <v>409095</v>
      </c>
      <c r="D68" s="42">
        <v>434078</v>
      </c>
      <c r="E68" s="34">
        <v>843173</v>
      </c>
    </row>
    <row r="69" spans="1:5" ht="12.75">
      <c r="A69" s="40">
        <v>1951</v>
      </c>
      <c r="B69" s="41">
        <v>58</v>
      </c>
      <c r="C69" s="42">
        <v>400500</v>
      </c>
      <c r="D69" s="42">
        <v>422940</v>
      </c>
      <c r="E69" s="34">
        <v>823440</v>
      </c>
    </row>
    <row r="70" spans="1:5" ht="12.75">
      <c r="A70" s="40">
        <v>1950</v>
      </c>
      <c r="B70" s="41">
        <v>59</v>
      </c>
      <c r="C70" s="42">
        <v>416823</v>
      </c>
      <c r="D70" s="42">
        <v>439265</v>
      </c>
      <c r="E70" s="34">
        <v>856088</v>
      </c>
    </row>
    <row r="71" spans="1:5" ht="12.75">
      <c r="A71" s="40">
        <v>1949</v>
      </c>
      <c r="B71" s="41">
        <v>60</v>
      </c>
      <c r="C71" s="42">
        <v>410630</v>
      </c>
      <c r="D71" s="42">
        <v>432728</v>
      </c>
      <c r="E71" s="34">
        <v>843358</v>
      </c>
    </row>
    <row r="72" spans="1:5" ht="12.75">
      <c r="A72" s="40">
        <v>1948</v>
      </c>
      <c r="B72" s="41">
        <v>61</v>
      </c>
      <c r="C72" s="42">
        <v>410044</v>
      </c>
      <c r="D72" s="42">
        <v>431274</v>
      </c>
      <c r="E72" s="34">
        <v>841318</v>
      </c>
    </row>
    <row r="73" spans="1:5" ht="12.75">
      <c r="A73" s="40">
        <v>1947</v>
      </c>
      <c r="B73" s="41">
        <v>62</v>
      </c>
      <c r="C73" s="42">
        <v>400834</v>
      </c>
      <c r="D73" s="42">
        <v>424246</v>
      </c>
      <c r="E73" s="34">
        <v>825080</v>
      </c>
    </row>
    <row r="74" spans="1:5" ht="12.75">
      <c r="A74" s="40">
        <v>1946</v>
      </c>
      <c r="B74" s="41">
        <v>63</v>
      </c>
      <c r="C74" s="42">
        <v>378517</v>
      </c>
      <c r="D74" s="42">
        <v>402748</v>
      </c>
      <c r="E74" s="34">
        <v>781265</v>
      </c>
    </row>
    <row r="75" spans="1:8" ht="12.75">
      <c r="A75" s="40">
        <v>1945</v>
      </c>
      <c r="B75" s="41">
        <v>64</v>
      </c>
      <c r="C75" s="42">
        <v>285723</v>
      </c>
      <c r="D75" s="42">
        <v>305710</v>
      </c>
      <c r="E75" s="34">
        <v>591433</v>
      </c>
      <c r="G75" s="43"/>
      <c r="H75" s="44"/>
    </row>
    <row r="76" spans="1:5" ht="12.75">
      <c r="A76" s="40">
        <v>1944</v>
      </c>
      <c r="B76" s="41">
        <v>65</v>
      </c>
      <c r="C76" s="42">
        <v>277218</v>
      </c>
      <c r="D76" s="42">
        <v>301058</v>
      </c>
      <c r="E76" s="34">
        <v>578276</v>
      </c>
    </row>
    <row r="77" spans="1:5" ht="12.75">
      <c r="A77" s="40">
        <v>1943</v>
      </c>
      <c r="B77" s="41">
        <v>66</v>
      </c>
      <c r="C77" s="42">
        <v>268910</v>
      </c>
      <c r="D77" s="42">
        <v>292258</v>
      </c>
      <c r="E77" s="34">
        <v>561168</v>
      </c>
    </row>
    <row r="78" spans="1:5" ht="12.75">
      <c r="A78" s="40">
        <v>1942</v>
      </c>
      <c r="B78" s="41">
        <v>67</v>
      </c>
      <c r="C78" s="42">
        <v>250939</v>
      </c>
      <c r="D78" s="42">
        <v>273546</v>
      </c>
      <c r="E78" s="34">
        <v>524485</v>
      </c>
    </row>
    <row r="79" spans="1:5" ht="12.75">
      <c r="A79" s="40">
        <v>1941</v>
      </c>
      <c r="B79" s="41">
        <v>68</v>
      </c>
      <c r="C79" s="42">
        <v>220282</v>
      </c>
      <c r="D79" s="42">
        <v>245615</v>
      </c>
      <c r="E79" s="34">
        <v>465897</v>
      </c>
    </row>
    <row r="80" spans="1:5" ht="12.75">
      <c r="A80" s="40">
        <v>1940</v>
      </c>
      <c r="B80" s="41">
        <v>69</v>
      </c>
      <c r="C80" s="42">
        <v>226049</v>
      </c>
      <c r="D80" s="42">
        <v>258337</v>
      </c>
      <c r="E80" s="34">
        <v>484386</v>
      </c>
    </row>
    <row r="81" spans="1:5" ht="12.75">
      <c r="A81" s="40">
        <v>1939</v>
      </c>
      <c r="B81" s="41">
        <v>70</v>
      </c>
      <c r="C81" s="42">
        <v>234269</v>
      </c>
      <c r="D81" s="42">
        <v>273861</v>
      </c>
      <c r="E81" s="34">
        <v>508130</v>
      </c>
    </row>
    <row r="82" spans="1:5" ht="12.75">
      <c r="A82" s="40">
        <v>1938</v>
      </c>
      <c r="B82" s="41">
        <v>71</v>
      </c>
      <c r="C82" s="42">
        <v>226077</v>
      </c>
      <c r="D82" s="42">
        <v>270554</v>
      </c>
      <c r="E82" s="34">
        <v>496631</v>
      </c>
    </row>
    <row r="83" spans="1:5" ht="12.75">
      <c r="A83" s="40">
        <v>1937</v>
      </c>
      <c r="B83" s="41">
        <v>72</v>
      </c>
      <c r="C83" s="42">
        <v>220649</v>
      </c>
      <c r="D83" s="42">
        <v>267757</v>
      </c>
      <c r="E83" s="34">
        <v>488406</v>
      </c>
    </row>
    <row r="84" spans="1:5" ht="12.75">
      <c r="A84" s="40">
        <v>1936</v>
      </c>
      <c r="B84" s="41">
        <v>73</v>
      </c>
      <c r="C84" s="42">
        <v>218224</v>
      </c>
      <c r="D84" s="42">
        <v>271455</v>
      </c>
      <c r="E84" s="34">
        <v>489679</v>
      </c>
    </row>
    <row r="85" spans="1:7" ht="12.75">
      <c r="A85" s="40">
        <v>1935</v>
      </c>
      <c r="B85" s="41">
        <v>74</v>
      </c>
      <c r="C85" s="42">
        <v>208429</v>
      </c>
      <c r="D85" s="42">
        <v>268968</v>
      </c>
      <c r="E85" s="34">
        <v>477397</v>
      </c>
      <c r="G85" s="43"/>
    </row>
    <row r="86" spans="1:7" ht="12.75">
      <c r="A86" s="40">
        <v>1934</v>
      </c>
      <c r="B86" s="41">
        <v>75</v>
      </c>
      <c r="C86" s="42">
        <v>207050</v>
      </c>
      <c r="D86" s="42">
        <v>273306</v>
      </c>
      <c r="E86" s="34">
        <v>480356</v>
      </c>
      <c r="G86" s="43"/>
    </row>
    <row r="87" spans="1:5" ht="12.75">
      <c r="A87" s="40">
        <v>1933</v>
      </c>
      <c r="B87" s="41">
        <v>76</v>
      </c>
      <c r="C87" s="42">
        <v>195141</v>
      </c>
      <c r="D87" s="42">
        <v>265888</v>
      </c>
      <c r="E87" s="34">
        <v>461029</v>
      </c>
    </row>
    <row r="88" spans="1:5" ht="12.75">
      <c r="A88" s="40">
        <v>1932</v>
      </c>
      <c r="B88" s="41">
        <v>77</v>
      </c>
      <c r="C88" s="42">
        <v>194728</v>
      </c>
      <c r="D88" s="42">
        <v>273104</v>
      </c>
      <c r="E88" s="34">
        <v>467832</v>
      </c>
    </row>
    <row r="89" spans="1:5" ht="12.75">
      <c r="A89" s="40">
        <v>1931</v>
      </c>
      <c r="B89" s="41">
        <v>78</v>
      </c>
      <c r="C89" s="42">
        <v>182410</v>
      </c>
      <c r="D89" s="42">
        <v>264794</v>
      </c>
      <c r="E89" s="34">
        <v>447204</v>
      </c>
    </row>
    <row r="90" spans="1:5" ht="12.75">
      <c r="A90" s="40">
        <v>1930</v>
      </c>
      <c r="B90" s="41">
        <v>79</v>
      </c>
      <c r="C90" s="42">
        <v>175126</v>
      </c>
      <c r="D90" s="42">
        <v>263799</v>
      </c>
      <c r="E90" s="34">
        <v>438925</v>
      </c>
    </row>
    <row r="91" spans="1:5" ht="12.75">
      <c r="A91" s="40">
        <v>1929</v>
      </c>
      <c r="B91" s="41">
        <v>80</v>
      </c>
      <c r="C91" s="42">
        <v>156952</v>
      </c>
      <c r="D91" s="42">
        <v>243477</v>
      </c>
      <c r="E91" s="34">
        <v>400429</v>
      </c>
    </row>
    <row r="92" spans="1:5" ht="12.75">
      <c r="A92" s="40">
        <v>1928</v>
      </c>
      <c r="B92" s="41">
        <v>81</v>
      </c>
      <c r="C92" s="42">
        <v>145495</v>
      </c>
      <c r="D92" s="42">
        <v>237393</v>
      </c>
      <c r="E92" s="34">
        <v>382888</v>
      </c>
    </row>
    <row r="93" spans="1:5" ht="12.75">
      <c r="A93" s="40">
        <v>1927</v>
      </c>
      <c r="B93" s="41">
        <v>82</v>
      </c>
      <c r="C93" s="42">
        <v>132005</v>
      </c>
      <c r="D93" s="42">
        <v>224779</v>
      </c>
      <c r="E93" s="34">
        <v>356784</v>
      </c>
    </row>
    <row r="94" spans="1:5" ht="12.75">
      <c r="A94" s="40">
        <v>1926</v>
      </c>
      <c r="B94" s="41">
        <v>83</v>
      </c>
      <c r="C94" s="42">
        <v>121096</v>
      </c>
      <c r="D94" s="42">
        <v>214897</v>
      </c>
      <c r="E94" s="34">
        <v>335993</v>
      </c>
    </row>
    <row r="95" spans="1:5" ht="12.75">
      <c r="A95" s="40">
        <v>1925</v>
      </c>
      <c r="B95" s="41">
        <v>84</v>
      </c>
      <c r="C95" s="42">
        <v>109464</v>
      </c>
      <c r="D95" s="42">
        <v>203420</v>
      </c>
      <c r="E95" s="34">
        <v>312884</v>
      </c>
    </row>
    <row r="96" spans="1:5" ht="12.75">
      <c r="A96" s="40">
        <v>1924</v>
      </c>
      <c r="B96" s="41">
        <v>85</v>
      </c>
      <c r="C96" s="42">
        <v>94597</v>
      </c>
      <c r="D96" s="42">
        <v>186453</v>
      </c>
      <c r="E96" s="34">
        <v>281050</v>
      </c>
    </row>
    <row r="97" spans="1:5" ht="12.75">
      <c r="A97" s="40">
        <v>1923</v>
      </c>
      <c r="B97" s="41">
        <v>86</v>
      </c>
      <c r="C97" s="42">
        <v>83812</v>
      </c>
      <c r="D97" s="42">
        <v>173408</v>
      </c>
      <c r="E97" s="34">
        <v>257220</v>
      </c>
    </row>
    <row r="98" spans="1:5" ht="12.75">
      <c r="A98" s="40">
        <v>1922</v>
      </c>
      <c r="B98" s="41">
        <v>87</v>
      </c>
      <c r="C98" s="42">
        <v>73553</v>
      </c>
      <c r="D98" s="42">
        <v>159310</v>
      </c>
      <c r="E98" s="34">
        <v>232863</v>
      </c>
    </row>
    <row r="99" spans="1:5" ht="12.75">
      <c r="A99" s="40">
        <v>1921</v>
      </c>
      <c r="B99" s="41">
        <v>88</v>
      </c>
      <c r="C99" s="42">
        <v>64609</v>
      </c>
      <c r="D99" s="42">
        <v>147455</v>
      </c>
      <c r="E99" s="34">
        <v>212064</v>
      </c>
    </row>
    <row r="100" spans="1:5" ht="12.75">
      <c r="A100" s="40">
        <v>1920</v>
      </c>
      <c r="B100" s="41">
        <v>89</v>
      </c>
      <c r="C100" s="42">
        <v>55416</v>
      </c>
      <c r="D100" s="42">
        <v>131146</v>
      </c>
      <c r="E100" s="34">
        <v>186562</v>
      </c>
    </row>
    <row r="101" spans="1:5" ht="12.75">
      <c r="A101" s="40">
        <v>1919</v>
      </c>
      <c r="B101" s="41">
        <v>90</v>
      </c>
      <c r="C101" s="42">
        <v>26235</v>
      </c>
      <c r="D101" s="42">
        <v>68927</v>
      </c>
      <c r="E101" s="34">
        <v>95162</v>
      </c>
    </row>
    <row r="102" spans="1:5" ht="12.75">
      <c r="A102" s="40">
        <v>1918</v>
      </c>
      <c r="B102" s="41">
        <v>91</v>
      </c>
      <c r="C102" s="42">
        <v>18017</v>
      </c>
      <c r="D102" s="42">
        <v>52097</v>
      </c>
      <c r="E102" s="34">
        <v>70114</v>
      </c>
    </row>
    <row r="103" spans="1:5" ht="12.75">
      <c r="A103" s="40">
        <v>1917</v>
      </c>
      <c r="B103" s="41">
        <v>92</v>
      </c>
      <c r="C103" s="42">
        <v>12426</v>
      </c>
      <c r="D103" s="42">
        <v>39801</v>
      </c>
      <c r="E103" s="34">
        <v>52227</v>
      </c>
    </row>
    <row r="104" spans="1:5" ht="12.75">
      <c r="A104" s="40">
        <v>1916</v>
      </c>
      <c r="B104" s="41">
        <v>93</v>
      </c>
      <c r="C104" s="42">
        <v>8977</v>
      </c>
      <c r="D104" s="42">
        <v>30187</v>
      </c>
      <c r="E104" s="34">
        <v>39164</v>
      </c>
    </row>
    <row r="105" spans="1:5" ht="12.75">
      <c r="A105" s="40">
        <v>1915</v>
      </c>
      <c r="B105" s="41">
        <v>94</v>
      </c>
      <c r="C105" s="42">
        <v>7741</v>
      </c>
      <c r="D105" s="42">
        <v>28914</v>
      </c>
      <c r="E105" s="34">
        <v>36655</v>
      </c>
    </row>
    <row r="106" spans="1:5" ht="12.75">
      <c r="A106" s="40">
        <v>1914</v>
      </c>
      <c r="B106" s="41">
        <v>95</v>
      </c>
      <c r="C106" s="42">
        <v>9148</v>
      </c>
      <c r="D106" s="42">
        <v>35480</v>
      </c>
      <c r="E106" s="34">
        <v>44628</v>
      </c>
    </row>
    <row r="107" spans="1:5" ht="12.75">
      <c r="A107" s="40">
        <v>1913</v>
      </c>
      <c r="B107" s="41">
        <v>96</v>
      </c>
      <c r="C107" s="42">
        <v>6015</v>
      </c>
      <c r="D107" s="42">
        <v>25930</v>
      </c>
      <c r="E107" s="34">
        <v>31945</v>
      </c>
    </row>
    <row r="108" spans="1:5" ht="12.75">
      <c r="A108" s="40">
        <v>1912</v>
      </c>
      <c r="B108" s="41">
        <v>97</v>
      </c>
      <c r="C108" s="42">
        <v>3911</v>
      </c>
      <c r="D108" s="42">
        <v>18811</v>
      </c>
      <c r="E108" s="34">
        <v>22722</v>
      </c>
    </row>
    <row r="109" spans="1:5" ht="12.75">
      <c r="A109" s="40">
        <v>1911</v>
      </c>
      <c r="B109" s="41">
        <v>98</v>
      </c>
      <c r="C109" s="42">
        <v>2302</v>
      </c>
      <c r="D109" s="42">
        <v>12531</v>
      </c>
      <c r="E109" s="34">
        <v>14833</v>
      </c>
    </row>
    <row r="110" spans="1:5" ht="12.75">
      <c r="A110" s="40">
        <v>1910</v>
      </c>
      <c r="B110" s="41">
        <v>99</v>
      </c>
      <c r="C110" s="42">
        <v>1365</v>
      </c>
      <c r="D110" s="42">
        <v>9105</v>
      </c>
      <c r="E110" s="34">
        <v>10470</v>
      </c>
    </row>
    <row r="111" spans="1:8" ht="12.75">
      <c r="A111" s="45" t="s">
        <v>48</v>
      </c>
      <c r="B111" s="46" t="s">
        <v>49</v>
      </c>
      <c r="C111" s="47">
        <v>2176</v>
      </c>
      <c r="D111" s="47">
        <v>13283</v>
      </c>
      <c r="E111" s="35">
        <v>15459</v>
      </c>
      <c r="H111" s="44"/>
    </row>
    <row r="112" spans="1:5" ht="12.75">
      <c r="A112" s="331"/>
      <c r="B112" s="331"/>
      <c r="C112" s="331"/>
      <c r="D112" s="331"/>
      <c r="E112" s="331"/>
    </row>
    <row r="113" spans="1:5" ht="12.75">
      <c r="A113" s="331" t="s">
        <v>16</v>
      </c>
      <c r="B113" s="331"/>
      <c r="C113" s="331"/>
      <c r="D113" s="331"/>
      <c r="E113" s="331"/>
    </row>
    <row r="114" spans="1:5" ht="12.75">
      <c r="A114" s="302" t="s">
        <v>50</v>
      </c>
      <c r="B114" s="331"/>
      <c r="C114" s="331"/>
      <c r="D114" s="331"/>
      <c r="E114" s="331"/>
    </row>
    <row r="115" spans="4:5" ht="12.75">
      <c r="D115" s="48"/>
      <c r="E115" s="48"/>
    </row>
    <row r="116" spans="4:5" ht="12.75">
      <c r="D116" s="48"/>
      <c r="E116" s="48"/>
    </row>
    <row r="117" spans="4:5" ht="12.75">
      <c r="D117" s="48"/>
      <c r="E117" s="48"/>
    </row>
    <row r="118" spans="4:5" ht="12.75">
      <c r="D118" s="48"/>
      <c r="E118" s="48"/>
    </row>
    <row r="119" spans="4:5" ht="12.75">
      <c r="D119" s="48"/>
      <c r="E119" s="48"/>
    </row>
    <row r="120" spans="4:5" ht="12.75">
      <c r="D120" s="48"/>
      <c r="E120" s="48"/>
    </row>
    <row r="121" spans="4:5" ht="12.75">
      <c r="D121" s="48"/>
      <c r="E121" s="48"/>
    </row>
  </sheetData>
  <mergeCells count="7">
    <mergeCell ref="A1:E1"/>
    <mergeCell ref="A112:E112"/>
    <mergeCell ref="A113:E113"/>
    <mergeCell ref="A114:E114"/>
    <mergeCell ref="A2:E2"/>
    <mergeCell ref="A9:E9"/>
    <mergeCell ref="A8:E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">
      <selection activeCell="A1" sqref="A1"/>
    </sheetView>
  </sheetViews>
  <sheetFormatPr defaultColWidth="11.421875" defaultRowHeight="12.75"/>
  <cols>
    <col min="1" max="1" width="18.00390625" style="0" bestFit="1" customWidth="1"/>
    <col min="2" max="2" width="9.57421875" style="0" bestFit="1" customWidth="1"/>
    <col min="6" max="6" width="11.421875" style="44" customWidth="1"/>
  </cols>
  <sheetData>
    <row r="1" ht="12.75">
      <c r="A1" s="19" t="s">
        <v>93</v>
      </c>
    </row>
    <row r="2" ht="12.75">
      <c r="A2" s="1" t="s">
        <v>83</v>
      </c>
    </row>
    <row r="3" ht="12.75">
      <c r="A3" t="s">
        <v>84</v>
      </c>
    </row>
    <row r="4" ht="12.75">
      <c r="A4" s="2" t="s">
        <v>50</v>
      </c>
    </row>
    <row r="5" ht="12.75">
      <c r="A5" s="2"/>
    </row>
    <row r="6" ht="12.75">
      <c r="A6" s="2"/>
    </row>
    <row r="7" ht="12.75">
      <c r="A7" s="2"/>
    </row>
    <row r="8" ht="12.75">
      <c r="A8" s="2"/>
    </row>
    <row r="10" spans="1:5" ht="25.5">
      <c r="A10" s="91" t="s">
        <v>44</v>
      </c>
      <c r="B10" s="91" t="s">
        <v>85</v>
      </c>
      <c r="C10" s="92" t="s">
        <v>86</v>
      </c>
      <c r="D10" s="92" t="s">
        <v>87</v>
      </c>
      <c r="E10" s="91" t="s">
        <v>38</v>
      </c>
    </row>
    <row r="11" spans="1:5" ht="12.75">
      <c r="A11" s="93">
        <v>2008</v>
      </c>
      <c r="B11" s="94">
        <v>0</v>
      </c>
      <c r="C11" s="95">
        <v>420913</v>
      </c>
      <c r="D11" s="96">
        <v>403111</v>
      </c>
      <c r="E11" s="96">
        <f>C11+D11</f>
        <v>824024</v>
      </c>
    </row>
    <row r="12" spans="1:5" ht="12.75">
      <c r="A12" s="93">
        <v>2007</v>
      </c>
      <c r="B12" s="94">
        <v>1</v>
      </c>
      <c r="C12" s="95">
        <v>415371</v>
      </c>
      <c r="D12" s="96">
        <v>396881</v>
      </c>
      <c r="E12" s="96">
        <f aca="true" t="shared" si="0" ref="E12:E75">C12+D12</f>
        <v>812252</v>
      </c>
    </row>
    <row r="13" spans="1:5" ht="12.75">
      <c r="A13" s="93">
        <v>2006</v>
      </c>
      <c r="B13" s="94">
        <v>2</v>
      </c>
      <c r="C13" s="95">
        <v>407859</v>
      </c>
      <c r="D13" s="96">
        <v>389460</v>
      </c>
      <c r="E13" s="96">
        <f t="shared" si="0"/>
        <v>797319</v>
      </c>
    </row>
    <row r="14" spans="1:5" ht="12.75">
      <c r="A14" s="93">
        <v>2005</v>
      </c>
      <c r="B14" s="94">
        <v>3</v>
      </c>
      <c r="C14" s="95">
        <v>400701</v>
      </c>
      <c r="D14" s="96">
        <v>384043</v>
      </c>
      <c r="E14" s="96">
        <f t="shared" si="0"/>
        <v>784744</v>
      </c>
    </row>
    <row r="15" spans="1:5" ht="12.75">
      <c r="A15" s="93">
        <v>2004</v>
      </c>
      <c r="B15" s="94">
        <v>4</v>
      </c>
      <c r="C15" s="95">
        <v>400660</v>
      </c>
      <c r="D15" s="96">
        <v>381738</v>
      </c>
      <c r="E15" s="96">
        <f t="shared" si="0"/>
        <v>782398</v>
      </c>
    </row>
    <row r="16" spans="1:5" ht="12.75">
      <c r="A16" s="93">
        <v>2003</v>
      </c>
      <c r="B16" s="94">
        <v>5</v>
      </c>
      <c r="C16" s="95">
        <v>399135</v>
      </c>
      <c r="D16" s="96">
        <v>382380</v>
      </c>
      <c r="E16" s="96">
        <f t="shared" si="0"/>
        <v>781515</v>
      </c>
    </row>
    <row r="17" spans="1:5" ht="12.75">
      <c r="A17" s="93">
        <v>2002</v>
      </c>
      <c r="B17" s="94">
        <v>6</v>
      </c>
      <c r="C17" s="95">
        <v>405251</v>
      </c>
      <c r="D17" s="96">
        <v>386166</v>
      </c>
      <c r="E17" s="96">
        <f t="shared" si="0"/>
        <v>791417</v>
      </c>
    </row>
    <row r="18" spans="1:5" ht="12.75">
      <c r="A18" s="93">
        <v>2001</v>
      </c>
      <c r="B18" s="94">
        <v>7</v>
      </c>
      <c r="C18" s="95">
        <v>412248</v>
      </c>
      <c r="D18" s="96">
        <v>394737</v>
      </c>
      <c r="E18" s="96">
        <f t="shared" si="0"/>
        <v>806985</v>
      </c>
    </row>
    <row r="19" spans="1:5" ht="12.75">
      <c r="A19" s="93">
        <v>2000</v>
      </c>
      <c r="B19" s="94">
        <v>8</v>
      </c>
      <c r="C19" s="95">
        <v>422660</v>
      </c>
      <c r="D19" s="96">
        <v>400487</v>
      </c>
      <c r="E19" s="96">
        <f t="shared" si="0"/>
        <v>823147</v>
      </c>
    </row>
    <row r="20" spans="1:5" ht="12.75">
      <c r="A20" s="93">
        <v>1999</v>
      </c>
      <c r="B20" s="94">
        <v>9</v>
      </c>
      <c r="C20" s="95">
        <v>406679</v>
      </c>
      <c r="D20" s="96">
        <v>386909</v>
      </c>
      <c r="E20" s="96">
        <f t="shared" si="0"/>
        <v>793588</v>
      </c>
    </row>
    <row r="21" spans="1:5" ht="12.75">
      <c r="A21" s="93">
        <v>1998</v>
      </c>
      <c r="B21" s="94">
        <v>10</v>
      </c>
      <c r="C21" s="95">
        <v>404279</v>
      </c>
      <c r="D21" s="96">
        <v>384876</v>
      </c>
      <c r="E21" s="96">
        <f t="shared" si="0"/>
        <v>789155</v>
      </c>
    </row>
    <row r="22" spans="1:5" ht="12.75">
      <c r="A22" s="93">
        <v>1997</v>
      </c>
      <c r="B22" s="94">
        <v>11</v>
      </c>
      <c r="C22" s="95">
        <v>399678</v>
      </c>
      <c r="D22" s="96">
        <v>377456</v>
      </c>
      <c r="E22" s="96">
        <f t="shared" si="0"/>
        <v>777134</v>
      </c>
    </row>
    <row r="23" spans="1:5" ht="12.75">
      <c r="A23" s="93">
        <v>1996</v>
      </c>
      <c r="B23" s="94">
        <v>12</v>
      </c>
      <c r="C23" s="95">
        <v>404128</v>
      </c>
      <c r="D23" s="96">
        <v>383467</v>
      </c>
      <c r="E23" s="96">
        <f t="shared" si="0"/>
        <v>787595</v>
      </c>
    </row>
    <row r="24" spans="1:5" ht="12.75">
      <c r="A24" s="93">
        <v>1995</v>
      </c>
      <c r="B24" s="94">
        <v>13</v>
      </c>
      <c r="C24" s="95">
        <v>399685</v>
      </c>
      <c r="D24" s="96">
        <v>381663</v>
      </c>
      <c r="E24" s="96">
        <f t="shared" si="0"/>
        <v>781348</v>
      </c>
    </row>
    <row r="25" spans="1:5" ht="12.75">
      <c r="A25" s="93">
        <v>1994</v>
      </c>
      <c r="B25" s="94">
        <v>14</v>
      </c>
      <c r="C25" s="95">
        <v>389981</v>
      </c>
      <c r="D25" s="96">
        <v>374008</v>
      </c>
      <c r="E25" s="96">
        <f t="shared" si="0"/>
        <v>763989</v>
      </c>
    </row>
    <row r="26" spans="1:5" ht="12.75">
      <c r="A26" s="93">
        <v>1993</v>
      </c>
      <c r="B26" s="94">
        <v>15</v>
      </c>
      <c r="C26" s="95">
        <v>390374</v>
      </c>
      <c r="D26" s="96">
        <v>372708</v>
      </c>
      <c r="E26" s="96">
        <f t="shared" si="0"/>
        <v>763082</v>
      </c>
    </row>
    <row r="27" spans="1:5" ht="12.75">
      <c r="A27" s="93">
        <v>1992</v>
      </c>
      <c r="B27" s="94">
        <v>16</v>
      </c>
      <c r="C27" s="95">
        <v>408331</v>
      </c>
      <c r="D27" s="96">
        <v>391541</v>
      </c>
      <c r="E27" s="96">
        <f t="shared" si="0"/>
        <v>799872</v>
      </c>
    </row>
    <row r="28" spans="1:5" ht="12.75">
      <c r="A28" s="93">
        <v>1991</v>
      </c>
      <c r="B28" s="94">
        <v>17</v>
      </c>
      <c r="C28" s="95">
        <v>415394</v>
      </c>
      <c r="D28" s="96">
        <v>397350</v>
      </c>
      <c r="E28" s="96">
        <f t="shared" si="0"/>
        <v>812744</v>
      </c>
    </row>
    <row r="29" spans="1:5" ht="12.75">
      <c r="A29" s="93">
        <v>1990</v>
      </c>
      <c r="B29" s="94">
        <v>18</v>
      </c>
      <c r="C29" s="95">
        <v>424732</v>
      </c>
      <c r="D29" s="96">
        <v>404551</v>
      </c>
      <c r="E29" s="96">
        <f t="shared" si="0"/>
        <v>829283</v>
      </c>
    </row>
    <row r="30" spans="1:8" ht="12.75">
      <c r="A30" s="93">
        <v>1989</v>
      </c>
      <c r="B30" s="94">
        <v>19</v>
      </c>
      <c r="C30" s="95">
        <v>425225</v>
      </c>
      <c r="D30" s="96">
        <v>410407</v>
      </c>
      <c r="E30" s="96">
        <f t="shared" si="0"/>
        <v>835632</v>
      </c>
      <c r="G30" s="44"/>
      <c r="H30" s="44"/>
    </row>
    <row r="31" spans="1:5" ht="12.75">
      <c r="A31" s="93">
        <v>1988</v>
      </c>
      <c r="B31" s="94">
        <v>20</v>
      </c>
      <c r="C31" s="95">
        <v>426475</v>
      </c>
      <c r="D31" s="96">
        <v>412100</v>
      </c>
      <c r="E31" s="96">
        <f t="shared" si="0"/>
        <v>838575</v>
      </c>
    </row>
    <row r="32" spans="1:5" ht="12.75">
      <c r="A32" s="93">
        <v>1987</v>
      </c>
      <c r="B32" s="94">
        <v>21</v>
      </c>
      <c r="C32" s="95">
        <v>419061</v>
      </c>
      <c r="D32" s="96">
        <v>409148</v>
      </c>
      <c r="E32" s="96">
        <f t="shared" si="0"/>
        <v>828209</v>
      </c>
    </row>
    <row r="33" spans="1:5" ht="12.75">
      <c r="A33" s="93">
        <v>1986</v>
      </c>
      <c r="B33" s="94">
        <v>22</v>
      </c>
      <c r="C33" s="95">
        <v>418350</v>
      </c>
      <c r="D33" s="96">
        <v>412179</v>
      </c>
      <c r="E33" s="96">
        <f t="shared" si="0"/>
        <v>830529</v>
      </c>
    </row>
    <row r="34" spans="1:5" ht="12.75">
      <c r="A34" s="93">
        <v>1985</v>
      </c>
      <c r="B34" s="94">
        <v>23</v>
      </c>
      <c r="C34" s="95">
        <v>406487</v>
      </c>
      <c r="D34" s="96">
        <v>404931</v>
      </c>
      <c r="E34" s="96">
        <f t="shared" si="0"/>
        <v>811418</v>
      </c>
    </row>
    <row r="35" spans="1:5" ht="12.75">
      <c r="A35" s="93">
        <v>1984</v>
      </c>
      <c r="B35" s="94">
        <v>24</v>
      </c>
      <c r="C35" s="95">
        <v>395550</v>
      </c>
      <c r="D35" s="96">
        <v>396678</v>
      </c>
      <c r="E35" s="96">
        <f t="shared" si="0"/>
        <v>792228</v>
      </c>
    </row>
    <row r="36" spans="1:5" ht="12.75">
      <c r="A36" s="93">
        <v>1983</v>
      </c>
      <c r="B36" s="94">
        <v>25</v>
      </c>
      <c r="C36" s="95">
        <v>385086</v>
      </c>
      <c r="D36" s="96">
        <v>389951</v>
      </c>
      <c r="E36" s="96">
        <f t="shared" si="0"/>
        <v>775037</v>
      </c>
    </row>
    <row r="37" spans="1:5" ht="12.75">
      <c r="A37" s="93">
        <v>1982</v>
      </c>
      <c r="B37" s="94">
        <v>26</v>
      </c>
      <c r="C37" s="95">
        <v>407851</v>
      </c>
      <c r="D37" s="96">
        <v>412297</v>
      </c>
      <c r="E37" s="96">
        <f t="shared" si="0"/>
        <v>820148</v>
      </c>
    </row>
    <row r="38" spans="1:5" ht="12.75">
      <c r="A38" s="93">
        <v>1981</v>
      </c>
      <c r="B38" s="94">
        <v>27</v>
      </c>
      <c r="C38" s="95">
        <v>408475</v>
      </c>
      <c r="D38" s="96">
        <v>415671</v>
      </c>
      <c r="E38" s="96">
        <f t="shared" si="0"/>
        <v>824146</v>
      </c>
    </row>
    <row r="39" spans="1:5" ht="12.75">
      <c r="A39" s="93">
        <v>1980</v>
      </c>
      <c r="B39" s="94">
        <v>28</v>
      </c>
      <c r="C39" s="95">
        <v>411402</v>
      </c>
      <c r="D39" s="96">
        <v>421696</v>
      </c>
      <c r="E39" s="96">
        <f t="shared" si="0"/>
        <v>833098</v>
      </c>
    </row>
    <row r="40" spans="1:5" ht="12.75">
      <c r="A40" s="93">
        <v>1979</v>
      </c>
      <c r="B40" s="94">
        <v>29</v>
      </c>
      <c r="C40" s="95">
        <v>389564</v>
      </c>
      <c r="D40" s="96">
        <v>398296</v>
      </c>
      <c r="E40" s="96">
        <f t="shared" si="0"/>
        <v>787860</v>
      </c>
    </row>
    <row r="41" spans="1:5" ht="12.75">
      <c r="A41" s="93">
        <v>1978</v>
      </c>
      <c r="B41" s="94">
        <v>30</v>
      </c>
      <c r="C41" s="95">
        <v>383926</v>
      </c>
      <c r="D41" s="96">
        <v>389853</v>
      </c>
      <c r="E41" s="96">
        <f t="shared" si="0"/>
        <v>773779</v>
      </c>
    </row>
    <row r="42" spans="1:5" ht="12.75">
      <c r="A42" s="93">
        <v>1977</v>
      </c>
      <c r="B42" s="94">
        <v>31</v>
      </c>
      <c r="C42" s="95">
        <v>391444</v>
      </c>
      <c r="D42" s="96">
        <v>395892</v>
      </c>
      <c r="E42" s="96">
        <f t="shared" si="0"/>
        <v>787336</v>
      </c>
    </row>
    <row r="43" spans="1:5" ht="12.75">
      <c r="A43" s="93">
        <v>1976</v>
      </c>
      <c r="B43" s="94">
        <v>32</v>
      </c>
      <c r="C43" s="95">
        <v>382189</v>
      </c>
      <c r="D43" s="96">
        <v>387843</v>
      </c>
      <c r="E43" s="96">
        <f t="shared" si="0"/>
        <v>770032</v>
      </c>
    </row>
    <row r="44" spans="1:5" ht="12.75">
      <c r="A44" s="93">
        <v>1975</v>
      </c>
      <c r="B44" s="94">
        <v>33</v>
      </c>
      <c r="C44" s="95">
        <v>394356</v>
      </c>
      <c r="D44" s="96">
        <v>400069</v>
      </c>
      <c r="E44" s="96">
        <f t="shared" si="0"/>
        <v>794425</v>
      </c>
    </row>
    <row r="45" spans="1:5" ht="12.75">
      <c r="A45" s="93">
        <v>1974</v>
      </c>
      <c r="B45" s="94">
        <v>34</v>
      </c>
      <c r="C45" s="95">
        <v>417859</v>
      </c>
      <c r="D45" s="96">
        <v>424120</v>
      </c>
      <c r="E45" s="96">
        <f t="shared" si="0"/>
        <v>841979</v>
      </c>
    </row>
    <row r="46" spans="1:5" ht="12.75">
      <c r="A46" s="93">
        <v>1973</v>
      </c>
      <c r="B46" s="94">
        <v>35</v>
      </c>
      <c r="C46" s="95">
        <v>443224</v>
      </c>
      <c r="D46" s="96">
        <v>449978</v>
      </c>
      <c r="E46" s="96">
        <f t="shared" si="0"/>
        <v>893202</v>
      </c>
    </row>
    <row r="47" spans="1:5" ht="12.75">
      <c r="A47" s="93">
        <v>1972</v>
      </c>
      <c r="B47" s="94">
        <v>36</v>
      </c>
      <c r="C47" s="95">
        <v>455939</v>
      </c>
      <c r="D47" s="96">
        <v>462730</v>
      </c>
      <c r="E47" s="96">
        <f t="shared" si="0"/>
        <v>918669</v>
      </c>
    </row>
    <row r="48" spans="1:5" ht="12.75">
      <c r="A48" s="93">
        <v>1971</v>
      </c>
      <c r="B48" s="94">
        <v>37</v>
      </c>
      <c r="C48" s="95">
        <v>454623</v>
      </c>
      <c r="D48" s="96">
        <v>462525</v>
      </c>
      <c r="E48" s="96">
        <f t="shared" si="0"/>
        <v>917148</v>
      </c>
    </row>
    <row r="49" spans="1:5" ht="12.75">
      <c r="A49" s="93">
        <v>1970</v>
      </c>
      <c r="B49" s="94">
        <v>38</v>
      </c>
      <c r="C49" s="95">
        <v>446146</v>
      </c>
      <c r="D49" s="96">
        <v>454009</v>
      </c>
      <c r="E49" s="96">
        <f t="shared" si="0"/>
        <v>900155</v>
      </c>
    </row>
    <row r="50" spans="1:5" ht="12.75">
      <c r="A50" s="93">
        <v>1969</v>
      </c>
      <c r="B50" s="94">
        <v>39</v>
      </c>
      <c r="C50" s="95">
        <v>442509</v>
      </c>
      <c r="D50" s="96">
        <v>450154</v>
      </c>
      <c r="E50" s="96">
        <f t="shared" si="0"/>
        <v>892663</v>
      </c>
    </row>
    <row r="51" spans="1:5" ht="12.75">
      <c r="A51" s="93">
        <v>1968</v>
      </c>
      <c r="B51" s="94">
        <v>40</v>
      </c>
      <c r="C51" s="95">
        <v>439389</v>
      </c>
      <c r="D51" s="96">
        <v>448862</v>
      </c>
      <c r="E51" s="96">
        <f t="shared" si="0"/>
        <v>888251</v>
      </c>
    </row>
    <row r="52" spans="1:5" ht="12.75">
      <c r="A52" s="93">
        <v>1967</v>
      </c>
      <c r="B52" s="94">
        <v>41</v>
      </c>
      <c r="C52" s="95">
        <v>438734</v>
      </c>
      <c r="D52" s="96">
        <v>449105</v>
      </c>
      <c r="E52" s="96">
        <f t="shared" si="0"/>
        <v>887839</v>
      </c>
    </row>
    <row r="53" spans="1:5" ht="12.75">
      <c r="A53" s="93">
        <v>1966</v>
      </c>
      <c r="B53" s="94">
        <v>42</v>
      </c>
      <c r="C53" s="95">
        <v>450508</v>
      </c>
      <c r="D53" s="96">
        <v>462898</v>
      </c>
      <c r="E53" s="96">
        <f t="shared" si="0"/>
        <v>913406</v>
      </c>
    </row>
    <row r="54" spans="1:5" ht="12.75">
      <c r="A54" s="93">
        <v>1965</v>
      </c>
      <c r="B54" s="94">
        <v>43</v>
      </c>
      <c r="C54" s="95">
        <v>450757</v>
      </c>
      <c r="D54" s="96">
        <v>463608</v>
      </c>
      <c r="E54" s="96">
        <f t="shared" si="0"/>
        <v>914365</v>
      </c>
    </row>
    <row r="55" spans="1:5" ht="12.75">
      <c r="A55" s="93">
        <v>1964</v>
      </c>
      <c r="B55" s="94">
        <v>44</v>
      </c>
      <c r="C55" s="95">
        <v>455570</v>
      </c>
      <c r="D55" s="96">
        <v>469559</v>
      </c>
      <c r="E55" s="96">
        <f t="shared" si="0"/>
        <v>925129</v>
      </c>
    </row>
    <row r="56" spans="1:5" ht="12.75">
      <c r="A56" s="93">
        <v>1963</v>
      </c>
      <c r="B56" s="94">
        <v>45</v>
      </c>
      <c r="C56" s="95">
        <v>449935</v>
      </c>
      <c r="D56" s="96">
        <v>466516</v>
      </c>
      <c r="E56" s="96">
        <f t="shared" si="0"/>
        <v>916451</v>
      </c>
    </row>
    <row r="57" spans="1:5" ht="12.75">
      <c r="A57" s="93">
        <v>1962</v>
      </c>
      <c r="B57" s="94">
        <v>46</v>
      </c>
      <c r="C57" s="95">
        <v>435125</v>
      </c>
      <c r="D57" s="96">
        <v>451420</v>
      </c>
      <c r="E57" s="96">
        <f t="shared" si="0"/>
        <v>886545</v>
      </c>
    </row>
    <row r="58" spans="1:5" ht="12.75">
      <c r="A58" s="93">
        <v>1961</v>
      </c>
      <c r="B58" s="94">
        <v>47</v>
      </c>
      <c r="C58" s="95">
        <v>437779</v>
      </c>
      <c r="D58" s="96">
        <v>452784</v>
      </c>
      <c r="E58" s="96">
        <f t="shared" si="0"/>
        <v>890563</v>
      </c>
    </row>
    <row r="59" spans="1:5" ht="12.75">
      <c r="A59" s="93">
        <v>1960</v>
      </c>
      <c r="B59" s="94">
        <v>48</v>
      </c>
      <c r="C59" s="95">
        <v>435020</v>
      </c>
      <c r="D59" s="96">
        <v>451193</v>
      </c>
      <c r="E59" s="96">
        <f t="shared" si="0"/>
        <v>886213</v>
      </c>
    </row>
    <row r="60" spans="1:5" ht="12.75">
      <c r="A60" s="93">
        <v>1959</v>
      </c>
      <c r="B60" s="94">
        <v>49</v>
      </c>
      <c r="C60" s="95">
        <v>430846</v>
      </c>
      <c r="D60" s="96">
        <v>450136</v>
      </c>
      <c r="E60" s="96">
        <f t="shared" si="0"/>
        <v>880982</v>
      </c>
    </row>
    <row r="61" spans="1:5" ht="12.75">
      <c r="A61" s="93">
        <v>1958</v>
      </c>
      <c r="B61" s="94">
        <v>50</v>
      </c>
      <c r="C61" s="95">
        <v>420349</v>
      </c>
      <c r="D61" s="96">
        <v>442060</v>
      </c>
      <c r="E61" s="96">
        <f t="shared" si="0"/>
        <v>862409</v>
      </c>
    </row>
    <row r="62" spans="1:5" ht="12.75">
      <c r="A62" s="93">
        <v>1957</v>
      </c>
      <c r="B62" s="94">
        <v>51</v>
      </c>
      <c r="C62" s="95">
        <v>420667</v>
      </c>
      <c r="D62" s="96">
        <v>440376</v>
      </c>
      <c r="E62" s="96">
        <f t="shared" si="0"/>
        <v>861043</v>
      </c>
    </row>
    <row r="63" spans="1:5" ht="12.75">
      <c r="A63" s="93">
        <v>1956</v>
      </c>
      <c r="B63" s="94">
        <v>52</v>
      </c>
      <c r="C63" s="95">
        <v>416231</v>
      </c>
      <c r="D63" s="96">
        <v>439240</v>
      </c>
      <c r="E63" s="96">
        <f t="shared" si="0"/>
        <v>855471</v>
      </c>
    </row>
    <row r="64" spans="1:5" ht="12.75">
      <c r="A64" s="93">
        <v>1955</v>
      </c>
      <c r="B64" s="94">
        <v>53</v>
      </c>
      <c r="C64" s="95">
        <v>410406</v>
      </c>
      <c r="D64" s="96">
        <v>435698</v>
      </c>
      <c r="E64" s="96">
        <f t="shared" si="0"/>
        <v>846104</v>
      </c>
    </row>
    <row r="65" spans="1:5" ht="12.75">
      <c r="A65" s="93">
        <v>1954</v>
      </c>
      <c r="B65" s="94">
        <v>54</v>
      </c>
      <c r="C65" s="95">
        <v>413540</v>
      </c>
      <c r="D65" s="96">
        <v>434905</v>
      </c>
      <c r="E65" s="96">
        <f t="shared" si="0"/>
        <v>848445</v>
      </c>
    </row>
    <row r="66" spans="1:5" ht="12.75">
      <c r="A66" s="93">
        <v>1953</v>
      </c>
      <c r="B66" s="94">
        <v>55</v>
      </c>
      <c r="C66" s="95">
        <v>405537</v>
      </c>
      <c r="D66" s="96">
        <v>428312</v>
      </c>
      <c r="E66" s="96">
        <f t="shared" si="0"/>
        <v>833849</v>
      </c>
    </row>
    <row r="67" spans="1:5" ht="12.75">
      <c r="A67" s="93">
        <v>1952</v>
      </c>
      <c r="B67" s="94">
        <v>56</v>
      </c>
      <c r="C67" s="95">
        <v>412305</v>
      </c>
      <c r="D67" s="96">
        <v>435506</v>
      </c>
      <c r="E67" s="96">
        <f t="shared" si="0"/>
        <v>847811</v>
      </c>
    </row>
    <row r="68" spans="1:5" ht="12.75">
      <c r="A68" s="93">
        <v>1951</v>
      </c>
      <c r="B68" s="94">
        <v>57</v>
      </c>
      <c r="C68" s="95">
        <v>403584</v>
      </c>
      <c r="D68" s="96">
        <v>424521</v>
      </c>
      <c r="E68" s="96">
        <f t="shared" si="0"/>
        <v>828105</v>
      </c>
    </row>
    <row r="69" spans="1:5" ht="12.75">
      <c r="A69" s="93">
        <v>1950</v>
      </c>
      <c r="B69" s="94">
        <v>58</v>
      </c>
      <c r="C69" s="95">
        <v>420387</v>
      </c>
      <c r="D69" s="96">
        <v>440993</v>
      </c>
      <c r="E69" s="96">
        <f t="shared" si="0"/>
        <v>861380</v>
      </c>
    </row>
    <row r="70" spans="1:5" ht="12.75">
      <c r="A70" s="93">
        <v>1949</v>
      </c>
      <c r="B70" s="94">
        <v>59</v>
      </c>
      <c r="C70" s="95">
        <v>414366</v>
      </c>
      <c r="D70" s="96">
        <v>434536</v>
      </c>
      <c r="E70" s="96">
        <f t="shared" si="0"/>
        <v>848902</v>
      </c>
    </row>
    <row r="71" spans="1:5" ht="12.75">
      <c r="A71" s="93">
        <v>1948</v>
      </c>
      <c r="B71" s="94">
        <v>60</v>
      </c>
      <c r="C71" s="95">
        <v>414092</v>
      </c>
      <c r="D71" s="96">
        <v>433156</v>
      </c>
      <c r="E71" s="96">
        <f t="shared" si="0"/>
        <v>847248</v>
      </c>
    </row>
    <row r="72" spans="1:5" ht="12.75">
      <c r="A72" s="93">
        <v>1947</v>
      </c>
      <c r="B72" s="94">
        <v>61</v>
      </c>
      <c r="C72" s="95">
        <v>404869</v>
      </c>
      <c r="D72" s="96">
        <v>426310</v>
      </c>
      <c r="E72" s="96">
        <f t="shared" si="0"/>
        <v>831179</v>
      </c>
    </row>
    <row r="73" spans="1:5" ht="12.75">
      <c r="A73" s="93">
        <v>1946</v>
      </c>
      <c r="B73" s="94">
        <v>62</v>
      </c>
      <c r="C73" s="95">
        <v>382696</v>
      </c>
      <c r="D73" s="96">
        <v>404882</v>
      </c>
      <c r="E73" s="96">
        <f t="shared" si="0"/>
        <v>787578</v>
      </c>
    </row>
    <row r="74" spans="1:5" ht="12.75">
      <c r="A74" s="93">
        <v>1945</v>
      </c>
      <c r="B74" s="94">
        <v>63</v>
      </c>
      <c r="C74" s="95">
        <v>289226</v>
      </c>
      <c r="D74" s="96">
        <v>307543</v>
      </c>
      <c r="E74" s="96">
        <f t="shared" si="0"/>
        <v>596769</v>
      </c>
    </row>
    <row r="75" spans="1:8" ht="12.75">
      <c r="A75" s="93">
        <v>1944</v>
      </c>
      <c r="B75" s="94">
        <v>64</v>
      </c>
      <c r="C75" s="95">
        <v>280856</v>
      </c>
      <c r="D75" s="96">
        <v>303041</v>
      </c>
      <c r="E75" s="96">
        <f t="shared" si="0"/>
        <v>583897</v>
      </c>
      <c r="G75" s="44"/>
      <c r="H75" s="44"/>
    </row>
    <row r="76" spans="1:5" ht="12.75">
      <c r="A76" s="93">
        <v>1943</v>
      </c>
      <c r="B76" s="94">
        <v>65</v>
      </c>
      <c r="C76" s="95">
        <v>272856</v>
      </c>
      <c r="D76" s="96">
        <v>294314</v>
      </c>
      <c r="E76" s="96">
        <f aca="true" t="shared" si="1" ref="E76:E111">C76+D76</f>
        <v>567170</v>
      </c>
    </row>
    <row r="77" spans="1:5" ht="12.75">
      <c r="A77" s="93">
        <v>1942</v>
      </c>
      <c r="B77" s="94">
        <v>66</v>
      </c>
      <c r="C77" s="95">
        <v>254717</v>
      </c>
      <c r="D77" s="96">
        <v>275746</v>
      </c>
      <c r="E77" s="96">
        <f t="shared" si="1"/>
        <v>530463</v>
      </c>
    </row>
    <row r="78" spans="1:5" ht="12.75">
      <c r="A78" s="93">
        <v>1941</v>
      </c>
      <c r="B78" s="94">
        <v>67</v>
      </c>
      <c r="C78" s="95">
        <v>223827</v>
      </c>
      <c r="D78" s="96">
        <v>247669</v>
      </c>
      <c r="E78" s="96">
        <f t="shared" si="1"/>
        <v>471496</v>
      </c>
    </row>
    <row r="79" spans="1:5" ht="12.75">
      <c r="A79" s="93">
        <v>1940</v>
      </c>
      <c r="B79" s="94">
        <v>68</v>
      </c>
      <c r="C79" s="95">
        <v>230268</v>
      </c>
      <c r="D79" s="96">
        <v>260645</v>
      </c>
      <c r="E79" s="96">
        <f t="shared" si="1"/>
        <v>490913</v>
      </c>
    </row>
    <row r="80" spans="1:5" ht="12.75">
      <c r="A80" s="93">
        <v>1939</v>
      </c>
      <c r="B80" s="94">
        <v>69</v>
      </c>
      <c r="C80" s="95">
        <v>239086</v>
      </c>
      <c r="D80" s="96">
        <v>276608</v>
      </c>
      <c r="E80" s="96">
        <f t="shared" si="1"/>
        <v>515694</v>
      </c>
    </row>
    <row r="81" spans="1:5" ht="12.75">
      <c r="A81" s="93">
        <v>1938</v>
      </c>
      <c r="B81" s="94">
        <v>70</v>
      </c>
      <c r="C81" s="95">
        <v>230981</v>
      </c>
      <c r="D81" s="96">
        <v>273498</v>
      </c>
      <c r="E81" s="96">
        <f t="shared" si="1"/>
        <v>504479</v>
      </c>
    </row>
    <row r="82" spans="1:5" ht="12.75">
      <c r="A82" s="93">
        <v>1937</v>
      </c>
      <c r="B82" s="94">
        <v>71</v>
      </c>
      <c r="C82" s="95">
        <v>226029</v>
      </c>
      <c r="D82" s="96">
        <v>270860</v>
      </c>
      <c r="E82" s="96">
        <f t="shared" si="1"/>
        <v>496889</v>
      </c>
    </row>
    <row r="83" spans="1:5" ht="12.75">
      <c r="A83" s="93">
        <v>1936</v>
      </c>
      <c r="B83" s="94">
        <v>72</v>
      </c>
      <c r="C83" s="95">
        <v>224055</v>
      </c>
      <c r="D83" s="96">
        <v>274974</v>
      </c>
      <c r="E83" s="96">
        <f t="shared" si="1"/>
        <v>499029</v>
      </c>
    </row>
    <row r="84" spans="1:5" ht="12.75">
      <c r="A84" s="93">
        <v>1935</v>
      </c>
      <c r="B84" s="94">
        <v>73</v>
      </c>
      <c r="C84" s="95">
        <v>214661</v>
      </c>
      <c r="D84" s="96">
        <v>272895</v>
      </c>
      <c r="E84" s="96">
        <f t="shared" si="1"/>
        <v>487556</v>
      </c>
    </row>
    <row r="85" spans="1:5" ht="12.75">
      <c r="A85" s="93">
        <v>1934</v>
      </c>
      <c r="B85" s="94">
        <v>74</v>
      </c>
      <c r="C85" s="95">
        <v>213684</v>
      </c>
      <c r="D85" s="96">
        <v>277564</v>
      </c>
      <c r="E85" s="96">
        <f t="shared" si="1"/>
        <v>491248</v>
      </c>
    </row>
    <row r="86" spans="1:5" ht="12.75">
      <c r="A86" s="93">
        <v>1933</v>
      </c>
      <c r="B86" s="94">
        <v>75</v>
      </c>
      <c r="C86" s="95">
        <v>202338</v>
      </c>
      <c r="D86" s="96">
        <v>270686</v>
      </c>
      <c r="E86" s="96">
        <f t="shared" si="1"/>
        <v>473024</v>
      </c>
    </row>
    <row r="87" spans="1:5" ht="12.75">
      <c r="A87" s="93">
        <v>1932</v>
      </c>
      <c r="B87" s="94">
        <v>76</v>
      </c>
      <c r="C87" s="95">
        <v>202609</v>
      </c>
      <c r="D87" s="96">
        <v>278421</v>
      </c>
      <c r="E87" s="96">
        <f t="shared" si="1"/>
        <v>481030</v>
      </c>
    </row>
    <row r="88" spans="1:5" ht="12.75">
      <c r="A88" s="93">
        <v>1931</v>
      </c>
      <c r="B88" s="94">
        <v>77</v>
      </c>
      <c r="C88" s="95">
        <v>190614</v>
      </c>
      <c r="D88" s="96">
        <v>270602</v>
      </c>
      <c r="E88" s="96">
        <f t="shared" si="1"/>
        <v>461216</v>
      </c>
    </row>
    <row r="89" spans="1:5" ht="12.75">
      <c r="A89" s="93">
        <v>1930</v>
      </c>
      <c r="B89" s="94">
        <v>78</v>
      </c>
      <c r="C89" s="95">
        <v>183935</v>
      </c>
      <c r="D89" s="96">
        <v>270403</v>
      </c>
      <c r="E89" s="96">
        <f t="shared" si="1"/>
        <v>454338</v>
      </c>
    </row>
    <row r="90" spans="1:5" ht="12.75">
      <c r="A90" s="93">
        <v>1929</v>
      </c>
      <c r="B90" s="94">
        <v>79</v>
      </c>
      <c r="C90" s="95">
        <v>165750</v>
      </c>
      <c r="D90" s="96">
        <v>250610</v>
      </c>
      <c r="E90" s="96">
        <f t="shared" si="1"/>
        <v>416360</v>
      </c>
    </row>
    <row r="91" spans="1:5" ht="12.75">
      <c r="A91" s="93">
        <v>1928</v>
      </c>
      <c r="B91" s="94">
        <v>80</v>
      </c>
      <c r="C91" s="95">
        <v>154710</v>
      </c>
      <c r="D91" s="96">
        <v>245249</v>
      </c>
      <c r="E91" s="96">
        <f t="shared" si="1"/>
        <v>399959</v>
      </c>
    </row>
    <row r="92" spans="1:5" ht="12.75">
      <c r="A92" s="93">
        <v>1927</v>
      </c>
      <c r="B92" s="94">
        <v>81</v>
      </c>
      <c r="C92" s="95">
        <v>141517</v>
      </c>
      <c r="D92" s="96">
        <v>233408</v>
      </c>
      <c r="E92" s="96">
        <f t="shared" si="1"/>
        <v>374925</v>
      </c>
    </row>
    <row r="93" spans="1:5" ht="12.75">
      <c r="A93" s="93">
        <v>1926</v>
      </c>
      <c r="B93" s="94">
        <v>82</v>
      </c>
      <c r="C93" s="95">
        <v>130689</v>
      </c>
      <c r="D93" s="96">
        <v>224572</v>
      </c>
      <c r="E93" s="96">
        <f t="shared" si="1"/>
        <v>355261</v>
      </c>
    </row>
    <row r="94" spans="1:5" ht="12.75">
      <c r="A94" s="93">
        <v>1925</v>
      </c>
      <c r="B94" s="94">
        <v>83</v>
      </c>
      <c r="C94" s="95">
        <v>119293</v>
      </c>
      <c r="D94" s="96">
        <v>213836</v>
      </c>
      <c r="E94" s="96">
        <f t="shared" si="1"/>
        <v>333129</v>
      </c>
    </row>
    <row r="95" spans="1:5" ht="12.75">
      <c r="A95" s="93">
        <v>1924</v>
      </c>
      <c r="B95" s="94">
        <v>84</v>
      </c>
      <c r="C95" s="95">
        <v>104356</v>
      </c>
      <c r="D95" s="96">
        <v>197738</v>
      </c>
      <c r="E95" s="96">
        <f t="shared" si="1"/>
        <v>302094</v>
      </c>
    </row>
    <row r="96" spans="1:5" ht="12.75">
      <c r="A96" s="93">
        <v>1923</v>
      </c>
      <c r="B96" s="94">
        <v>85</v>
      </c>
      <c r="C96" s="95">
        <v>93729</v>
      </c>
      <c r="D96" s="96">
        <v>185471</v>
      </c>
      <c r="E96" s="96">
        <f t="shared" si="1"/>
        <v>279200</v>
      </c>
    </row>
    <row r="97" spans="1:5" ht="12.75">
      <c r="A97" s="93">
        <v>1922</v>
      </c>
      <c r="B97" s="94">
        <v>86</v>
      </c>
      <c r="C97" s="95">
        <v>83266</v>
      </c>
      <c r="D97" s="96">
        <v>172064</v>
      </c>
      <c r="E97" s="96">
        <f t="shared" si="1"/>
        <v>255330</v>
      </c>
    </row>
    <row r="98" spans="1:5" ht="12.75">
      <c r="A98" s="93">
        <v>1921</v>
      </c>
      <c r="B98" s="94">
        <v>87</v>
      </c>
      <c r="C98" s="95">
        <v>74300</v>
      </c>
      <c r="D98" s="96">
        <v>161372</v>
      </c>
      <c r="E98" s="96">
        <f t="shared" si="1"/>
        <v>235672</v>
      </c>
    </row>
    <row r="99" spans="1:5" ht="12.75">
      <c r="A99" s="93">
        <v>1920</v>
      </c>
      <c r="B99" s="94">
        <v>88</v>
      </c>
      <c r="C99" s="95">
        <v>64642</v>
      </c>
      <c r="D99" s="96">
        <v>145572</v>
      </c>
      <c r="E99" s="96">
        <f t="shared" si="1"/>
        <v>210214</v>
      </c>
    </row>
    <row r="100" spans="1:5" ht="12.75">
      <c r="A100" s="93">
        <v>1919</v>
      </c>
      <c r="B100" s="94">
        <v>89</v>
      </c>
      <c r="C100" s="95">
        <v>31597</v>
      </c>
      <c r="D100" s="96">
        <v>77723</v>
      </c>
      <c r="E100" s="96">
        <f t="shared" si="1"/>
        <v>109320</v>
      </c>
    </row>
    <row r="101" spans="1:5" ht="12.75">
      <c r="A101" s="93">
        <v>1918</v>
      </c>
      <c r="B101" s="94">
        <v>90</v>
      </c>
      <c r="C101" s="95">
        <v>22170</v>
      </c>
      <c r="D101" s="96">
        <v>59688</v>
      </c>
      <c r="E101" s="96">
        <f t="shared" si="1"/>
        <v>81858</v>
      </c>
    </row>
    <row r="102" spans="1:5" ht="12.75">
      <c r="A102" s="93">
        <v>1917</v>
      </c>
      <c r="B102" s="94">
        <v>91</v>
      </c>
      <c r="C102" s="95">
        <v>15654</v>
      </c>
      <c r="D102" s="96">
        <v>46290</v>
      </c>
      <c r="E102" s="96">
        <f t="shared" si="1"/>
        <v>61944</v>
      </c>
    </row>
    <row r="103" spans="1:5" ht="12.75">
      <c r="A103" s="93">
        <v>1916</v>
      </c>
      <c r="B103" s="94">
        <v>92</v>
      </c>
      <c r="C103" s="95">
        <v>11713</v>
      </c>
      <c r="D103" s="96">
        <v>35786</v>
      </c>
      <c r="E103" s="96">
        <f t="shared" si="1"/>
        <v>47499</v>
      </c>
    </row>
    <row r="104" spans="1:5" ht="12.75">
      <c r="A104" s="93">
        <v>1915</v>
      </c>
      <c r="B104" s="94">
        <v>93</v>
      </c>
      <c r="C104" s="95">
        <v>10472</v>
      </c>
      <c r="D104" s="96">
        <v>35564</v>
      </c>
      <c r="E104" s="96">
        <f t="shared" si="1"/>
        <v>46036</v>
      </c>
    </row>
    <row r="105" spans="1:5" ht="12.75">
      <c r="A105" s="93">
        <v>1914</v>
      </c>
      <c r="B105" s="94">
        <v>94</v>
      </c>
      <c r="C105" s="95">
        <v>12243</v>
      </c>
      <c r="D105" s="96">
        <v>44195</v>
      </c>
      <c r="E105" s="96">
        <f t="shared" si="1"/>
        <v>56438</v>
      </c>
    </row>
    <row r="106" spans="1:5" ht="12.75">
      <c r="A106" s="93">
        <v>1913</v>
      </c>
      <c r="B106" s="94">
        <v>95</v>
      </c>
      <c r="C106" s="95">
        <v>8635</v>
      </c>
      <c r="D106" s="96">
        <v>33531</v>
      </c>
      <c r="E106" s="96">
        <f t="shared" si="1"/>
        <v>42166</v>
      </c>
    </row>
    <row r="107" spans="1:5" ht="12.75">
      <c r="A107" s="93">
        <v>1912</v>
      </c>
      <c r="B107" s="94">
        <v>96</v>
      </c>
      <c r="C107" s="95">
        <v>5895</v>
      </c>
      <c r="D107" s="96">
        <v>25128</v>
      </c>
      <c r="E107" s="96">
        <f t="shared" si="1"/>
        <v>31023</v>
      </c>
    </row>
    <row r="108" spans="1:5" ht="12.75">
      <c r="A108" s="93">
        <v>1911</v>
      </c>
      <c r="B108" s="94">
        <v>97</v>
      </c>
      <c r="C108" s="95">
        <v>3658</v>
      </c>
      <c r="D108" s="96">
        <v>17175</v>
      </c>
      <c r="E108" s="96">
        <f t="shared" si="1"/>
        <v>20833</v>
      </c>
    </row>
    <row r="109" spans="1:5" ht="12.75">
      <c r="A109" s="93">
        <v>1910</v>
      </c>
      <c r="B109" s="94">
        <v>98</v>
      </c>
      <c r="C109" s="95">
        <v>2356</v>
      </c>
      <c r="D109" s="96">
        <v>12797</v>
      </c>
      <c r="E109" s="96">
        <f t="shared" si="1"/>
        <v>15153</v>
      </c>
    </row>
    <row r="110" spans="1:5" ht="12.75">
      <c r="A110" s="93">
        <v>1909</v>
      </c>
      <c r="B110" s="94">
        <v>99</v>
      </c>
      <c r="C110" s="95">
        <v>1208</v>
      </c>
      <c r="D110" s="96">
        <v>7976</v>
      </c>
      <c r="E110" s="96">
        <f t="shared" si="1"/>
        <v>9184</v>
      </c>
    </row>
    <row r="111" spans="1:8" ht="12.75">
      <c r="A111" s="93" t="s">
        <v>94</v>
      </c>
      <c r="B111" s="94" t="s">
        <v>49</v>
      </c>
      <c r="C111" s="95">
        <v>2497</v>
      </c>
      <c r="D111" s="96">
        <v>12941</v>
      </c>
      <c r="E111" s="96">
        <f t="shared" si="1"/>
        <v>15438</v>
      </c>
      <c r="G111" s="44"/>
      <c r="H111" s="44"/>
    </row>
    <row r="112" ht="12.75">
      <c r="C112" s="48"/>
    </row>
    <row r="113" ht="12.75">
      <c r="C113" s="48"/>
    </row>
    <row r="114" ht="12.75">
      <c r="C114" s="48"/>
    </row>
    <row r="115" ht="12.75">
      <c r="C115" s="48"/>
    </row>
    <row r="116" ht="12.75">
      <c r="C116" s="48"/>
    </row>
    <row r="117" ht="12.75">
      <c r="C117" s="48"/>
    </row>
    <row r="118" ht="12.75">
      <c r="C118" s="48"/>
    </row>
    <row r="119" ht="12.75">
      <c r="C119" s="48"/>
    </row>
    <row r="120" ht="12.75">
      <c r="C120" s="48"/>
    </row>
    <row r="121" ht="12.75">
      <c r="C121" s="48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">
      <selection activeCell="A6" sqref="A6"/>
    </sheetView>
  </sheetViews>
  <sheetFormatPr defaultColWidth="11.421875" defaultRowHeight="12.75"/>
  <cols>
    <col min="1" max="1" width="18.00390625" style="0" bestFit="1" customWidth="1"/>
    <col min="2" max="2" width="9.57421875" style="0" bestFit="1" customWidth="1"/>
    <col min="6" max="6" width="11.421875" style="44" customWidth="1"/>
  </cols>
  <sheetData>
    <row r="1" ht="12.75">
      <c r="A1" s="19" t="s">
        <v>91</v>
      </c>
    </row>
    <row r="2" ht="12.75">
      <c r="A2" s="1" t="s">
        <v>83</v>
      </c>
    </row>
    <row r="3" ht="12.75">
      <c r="A3" t="s">
        <v>84</v>
      </c>
    </row>
    <row r="4" ht="12.75">
      <c r="A4" s="2" t="s">
        <v>50</v>
      </c>
    </row>
    <row r="5" ht="12.75">
      <c r="A5" s="2"/>
    </row>
    <row r="6" ht="12.75">
      <c r="A6" s="2"/>
    </row>
    <row r="7" ht="12.75">
      <c r="A7" s="2"/>
    </row>
    <row r="8" ht="12.75">
      <c r="A8" s="2"/>
    </row>
    <row r="10" spans="1:5" ht="25.5">
      <c r="A10" s="91" t="s">
        <v>44</v>
      </c>
      <c r="B10" s="91" t="s">
        <v>85</v>
      </c>
      <c r="C10" s="92" t="s">
        <v>86</v>
      </c>
      <c r="D10" s="92" t="s">
        <v>87</v>
      </c>
      <c r="E10" s="91" t="s">
        <v>38</v>
      </c>
    </row>
    <row r="11" spans="1:5" ht="12.75">
      <c r="A11" s="93">
        <v>2007</v>
      </c>
      <c r="B11" s="94">
        <v>0</v>
      </c>
      <c r="C11" s="95">
        <v>416603</v>
      </c>
      <c r="D11" s="95">
        <v>397746</v>
      </c>
      <c r="E11" s="96">
        <f>C11+D11</f>
        <v>814349</v>
      </c>
    </row>
    <row r="12" spans="1:5" ht="12.75">
      <c r="A12" s="93">
        <v>2006</v>
      </c>
      <c r="B12" s="94">
        <v>1</v>
      </c>
      <c r="C12" s="95">
        <v>408068</v>
      </c>
      <c r="D12" s="95">
        <v>389460</v>
      </c>
      <c r="E12" s="96">
        <f aca="true" t="shared" si="0" ref="E12:E75">C12+D12</f>
        <v>797528</v>
      </c>
    </row>
    <row r="13" spans="1:5" ht="12.75">
      <c r="A13" s="93">
        <v>2005</v>
      </c>
      <c r="B13" s="94">
        <v>2</v>
      </c>
      <c r="C13" s="95">
        <v>400220</v>
      </c>
      <c r="D13" s="95">
        <v>383490</v>
      </c>
      <c r="E13" s="96">
        <f t="shared" si="0"/>
        <v>783710</v>
      </c>
    </row>
    <row r="14" spans="1:5" ht="12.75">
      <c r="A14" s="93">
        <v>2004</v>
      </c>
      <c r="B14" s="94">
        <v>3</v>
      </c>
      <c r="C14" s="95">
        <v>399973</v>
      </c>
      <c r="D14" s="95">
        <v>381044</v>
      </c>
      <c r="E14" s="96">
        <f t="shared" si="0"/>
        <v>781017</v>
      </c>
    </row>
    <row r="15" spans="1:5" ht="12.75">
      <c r="A15" s="93">
        <v>2003</v>
      </c>
      <c r="B15" s="94">
        <v>4</v>
      </c>
      <c r="C15" s="95">
        <v>398602</v>
      </c>
      <c r="D15" s="95">
        <v>381894</v>
      </c>
      <c r="E15" s="96">
        <f t="shared" si="0"/>
        <v>780496</v>
      </c>
    </row>
    <row r="16" spans="1:5" ht="12.75">
      <c r="A16" s="93">
        <v>2002</v>
      </c>
      <c r="B16" s="94">
        <v>5</v>
      </c>
      <c r="C16" s="95">
        <v>404608</v>
      </c>
      <c r="D16" s="95">
        <v>385600</v>
      </c>
      <c r="E16" s="96">
        <f t="shared" si="0"/>
        <v>790208</v>
      </c>
    </row>
    <row r="17" spans="1:5" ht="12.75">
      <c r="A17" s="93">
        <v>2001</v>
      </c>
      <c r="B17" s="94">
        <v>6</v>
      </c>
      <c r="C17" s="95">
        <v>411534</v>
      </c>
      <c r="D17" s="95">
        <v>394052</v>
      </c>
      <c r="E17" s="96">
        <f t="shared" si="0"/>
        <v>805586</v>
      </c>
    </row>
    <row r="18" spans="1:5" ht="12.75">
      <c r="A18" s="93">
        <v>2000</v>
      </c>
      <c r="B18" s="94">
        <v>7</v>
      </c>
      <c r="C18" s="95">
        <v>421740</v>
      </c>
      <c r="D18" s="95">
        <v>399673</v>
      </c>
      <c r="E18" s="96">
        <f t="shared" si="0"/>
        <v>821413</v>
      </c>
    </row>
    <row r="19" spans="1:5" ht="12.75">
      <c r="A19" s="93">
        <v>1999</v>
      </c>
      <c r="B19" s="94">
        <v>8</v>
      </c>
      <c r="C19" s="95">
        <v>405719</v>
      </c>
      <c r="D19" s="95">
        <v>385997</v>
      </c>
      <c r="E19" s="96">
        <f t="shared" si="0"/>
        <v>791716</v>
      </c>
    </row>
    <row r="20" spans="1:5" ht="12.75">
      <c r="A20" s="93">
        <v>1998</v>
      </c>
      <c r="B20" s="94">
        <v>9</v>
      </c>
      <c r="C20" s="95">
        <v>403118</v>
      </c>
      <c r="D20" s="95">
        <v>383866</v>
      </c>
      <c r="E20" s="96">
        <f t="shared" si="0"/>
        <v>786984</v>
      </c>
    </row>
    <row r="21" spans="1:5" ht="12.75">
      <c r="A21" s="93">
        <v>1997</v>
      </c>
      <c r="B21" s="94">
        <v>10</v>
      </c>
      <c r="C21" s="95">
        <v>398515</v>
      </c>
      <c r="D21" s="95">
        <v>376368</v>
      </c>
      <c r="E21" s="96">
        <f t="shared" si="0"/>
        <v>774883</v>
      </c>
    </row>
    <row r="22" spans="1:5" ht="12.75">
      <c r="A22" s="93">
        <v>1996</v>
      </c>
      <c r="B22" s="94">
        <v>11</v>
      </c>
      <c r="C22" s="95">
        <v>402918</v>
      </c>
      <c r="D22" s="95">
        <v>382317</v>
      </c>
      <c r="E22" s="96">
        <f t="shared" si="0"/>
        <v>785235</v>
      </c>
    </row>
    <row r="23" spans="1:5" ht="12.75">
      <c r="A23" s="93">
        <v>1995</v>
      </c>
      <c r="B23" s="94">
        <v>12</v>
      </c>
      <c r="C23" s="95">
        <v>398616</v>
      </c>
      <c r="D23" s="95">
        <v>380563</v>
      </c>
      <c r="E23" s="96">
        <f t="shared" si="0"/>
        <v>779179</v>
      </c>
    </row>
    <row r="24" spans="1:5" ht="12.75">
      <c r="A24" s="93">
        <v>1994</v>
      </c>
      <c r="B24" s="94">
        <v>13</v>
      </c>
      <c r="C24" s="95">
        <v>388980</v>
      </c>
      <c r="D24" s="95">
        <v>372988</v>
      </c>
      <c r="E24" s="96">
        <f t="shared" si="0"/>
        <v>761968</v>
      </c>
    </row>
    <row r="25" spans="1:5" ht="12.75">
      <c r="A25" s="93">
        <v>1993</v>
      </c>
      <c r="B25" s="94">
        <v>14</v>
      </c>
      <c r="C25" s="95">
        <v>389595</v>
      </c>
      <c r="D25" s="95">
        <v>371529</v>
      </c>
      <c r="E25" s="96">
        <f t="shared" si="0"/>
        <v>761124</v>
      </c>
    </row>
    <row r="26" spans="1:5" ht="12.75">
      <c r="A26" s="93">
        <v>1992</v>
      </c>
      <c r="B26" s="94">
        <v>15</v>
      </c>
      <c r="C26" s="95">
        <v>407561</v>
      </c>
      <c r="D26" s="95">
        <v>390261</v>
      </c>
      <c r="E26" s="96">
        <f t="shared" si="0"/>
        <v>797822</v>
      </c>
    </row>
    <row r="27" spans="1:5" ht="12.75">
      <c r="A27" s="93">
        <v>1991</v>
      </c>
      <c r="B27" s="94">
        <v>16</v>
      </c>
      <c r="C27" s="95">
        <v>414924</v>
      </c>
      <c r="D27" s="95">
        <v>396545</v>
      </c>
      <c r="E27" s="96">
        <f t="shared" si="0"/>
        <v>811469</v>
      </c>
    </row>
    <row r="28" spans="1:5" ht="12.75">
      <c r="A28" s="93">
        <v>1990</v>
      </c>
      <c r="B28" s="94">
        <v>17</v>
      </c>
      <c r="C28" s="95">
        <v>424885</v>
      </c>
      <c r="D28" s="95">
        <v>403741</v>
      </c>
      <c r="E28" s="96">
        <f t="shared" si="0"/>
        <v>828626</v>
      </c>
    </row>
    <row r="29" spans="1:5" ht="12.75">
      <c r="A29" s="93">
        <v>1989</v>
      </c>
      <c r="B29" s="94">
        <v>18</v>
      </c>
      <c r="C29" s="95">
        <v>426271</v>
      </c>
      <c r="D29" s="95">
        <v>409737</v>
      </c>
      <c r="E29" s="96">
        <f t="shared" si="0"/>
        <v>836008</v>
      </c>
    </row>
    <row r="30" spans="1:5" ht="12.75">
      <c r="A30" s="93">
        <v>1988</v>
      </c>
      <c r="B30" s="94">
        <v>19</v>
      </c>
      <c r="C30" s="95">
        <v>428860</v>
      </c>
      <c r="D30" s="95">
        <v>411909</v>
      </c>
      <c r="E30" s="96">
        <f t="shared" si="0"/>
        <v>840769</v>
      </c>
    </row>
    <row r="31" spans="1:5" ht="12.75">
      <c r="A31" s="93">
        <v>1987</v>
      </c>
      <c r="B31" s="94">
        <v>20</v>
      </c>
      <c r="C31" s="95">
        <v>421300</v>
      </c>
      <c r="D31" s="95">
        <v>408826</v>
      </c>
      <c r="E31" s="96">
        <f t="shared" si="0"/>
        <v>830126</v>
      </c>
    </row>
    <row r="32" spans="1:5" ht="12.75">
      <c r="A32" s="93">
        <v>1986</v>
      </c>
      <c r="B32" s="94">
        <v>21</v>
      </c>
      <c r="C32" s="95">
        <v>420156</v>
      </c>
      <c r="D32" s="95">
        <v>411779</v>
      </c>
      <c r="E32" s="96">
        <f t="shared" si="0"/>
        <v>831935</v>
      </c>
    </row>
    <row r="33" spans="1:5" ht="12.75">
      <c r="A33" s="93">
        <v>1985</v>
      </c>
      <c r="B33" s="94">
        <v>22</v>
      </c>
      <c r="C33" s="95">
        <v>407393</v>
      </c>
      <c r="D33" s="95">
        <v>404106</v>
      </c>
      <c r="E33" s="96">
        <f t="shared" si="0"/>
        <v>811499</v>
      </c>
    </row>
    <row r="34" spans="1:5" ht="12.75">
      <c r="A34" s="93">
        <v>1984</v>
      </c>
      <c r="B34" s="94">
        <v>23</v>
      </c>
      <c r="C34" s="95">
        <v>395487</v>
      </c>
      <c r="D34" s="95">
        <v>395594</v>
      </c>
      <c r="E34" s="96">
        <f t="shared" si="0"/>
        <v>791081</v>
      </c>
    </row>
    <row r="35" spans="1:5" ht="12.75">
      <c r="A35" s="93">
        <v>1983</v>
      </c>
      <c r="B35" s="94">
        <v>24</v>
      </c>
      <c r="C35" s="95">
        <v>384554</v>
      </c>
      <c r="D35" s="95">
        <v>388777</v>
      </c>
      <c r="E35" s="96">
        <f t="shared" si="0"/>
        <v>773331</v>
      </c>
    </row>
    <row r="36" spans="1:5" ht="12.75">
      <c r="A36" s="93">
        <v>1982</v>
      </c>
      <c r="B36" s="94">
        <v>25</v>
      </c>
      <c r="C36" s="95">
        <v>406739</v>
      </c>
      <c r="D36" s="95">
        <v>410988</v>
      </c>
      <c r="E36" s="96">
        <f t="shared" si="0"/>
        <v>817727</v>
      </c>
    </row>
    <row r="37" spans="1:5" ht="12.75">
      <c r="A37" s="93">
        <v>1981</v>
      </c>
      <c r="B37" s="94">
        <v>26</v>
      </c>
      <c r="C37" s="95">
        <v>407147</v>
      </c>
      <c r="D37" s="95">
        <v>414101</v>
      </c>
      <c r="E37" s="96">
        <f t="shared" si="0"/>
        <v>821248</v>
      </c>
    </row>
    <row r="38" spans="1:5" ht="12.75">
      <c r="A38" s="93">
        <v>1980</v>
      </c>
      <c r="B38" s="94">
        <v>27</v>
      </c>
      <c r="C38" s="95">
        <v>409450</v>
      </c>
      <c r="D38" s="95">
        <v>419610</v>
      </c>
      <c r="E38" s="96">
        <f t="shared" si="0"/>
        <v>829060</v>
      </c>
    </row>
    <row r="39" spans="1:5" ht="12.75">
      <c r="A39" s="93">
        <v>1979</v>
      </c>
      <c r="B39" s="94">
        <v>28</v>
      </c>
      <c r="C39" s="95">
        <v>387051</v>
      </c>
      <c r="D39" s="95">
        <v>395921</v>
      </c>
      <c r="E39" s="96">
        <f t="shared" si="0"/>
        <v>782972</v>
      </c>
    </row>
    <row r="40" spans="1:5" ht="12.75">
      <c r="A40" s="93">
        <v>1978</v>
      </c>
      <c r="B40" s="94">
        <v>29</v>
      </c>
      <c r="C40" s="95">
        <v>381223</v>
      </c>
      <c r="D40" s="95">
        <v>387380</v>
      </c>
      <c r="E40" s="96">
        <f t="shared" si="0"/>
        <v>768603</v>
      </c>
    </row>
    <row r="41" spans="1:5" ht="12.75">
      <c r="A41" s="93">
        <v>1977</v>
      </c>
      <c r="B41" s="94">
        <v>30</v>
      </c>
      <c r="C41" s="95">
        <v>388758</v>
      </c>
      <c r="D41" s="95">
        <v>393633</v>
      </c>
      <c r="E41" s="96">
        <f t="shared" si="0"/>
        <v>782391</v>
      </c>
    </row>
    <row r="42" spans="1:5" ht="12.75">
      <c r="A42" s="93">
        <v>1976</v>
      </c>
      <c r="B42" s="94">
        <v>31</v>
      </c>
      <c r="C42" s="95">
        <v>380066</v>
      </c>
      <c r="D42" s="95">
        <v>386045</v>
      </c>
      <c r="E42" s="96">
        <f t="shared" si="0"/>
        <v>766111</v>
      </c>
    </row>
    <row r="43" spans="1:5" ht="12.75">
      <c r="A43" s="93">
        <v>1975</v>
      </c>
      <c r="B43" s="94">
        <v>32</v>
      </c>
      <c r="C43" s="95">
        <v>392714</v>
      </c>
      <c r="D43" s="95">
        <v>398678</v>
      </c>
      <c r="E43" s="96">
        <f t="shared" si="0"/>
        <v>791392</v>
      </c>
    </row>
    <row r="44" spans="1:5" ht="12.75">
      <c r="A44" s="93">
        <v>1974</v>
      </c>
      <c r="B44" s="94">
        <v>33</v>
      </c>
      <c r="C44" s="95">
        <v>416808</v>
      </c>
      <c r="D44" s="95">
        <v>423055</v>
      </c>
      <c r="E44" s="96">
        <f t="shared" si="0"/>
        <v>839863</v>
      </c>
    </row>
    <row r="45" spans="1:5" ht="12.75">
      <c r="A45" s="93">
        <v>1973</v>
      </c>
      <c r="B45" s="94">
        <v>34</v>
      </c>
      <c r="C45" s="95">
        <v>442539</v>
      </c>
      <c r="D45" s="95">
        <v>448994</v>
      </c>
      <c r="E45" s="96">
        <f t="shared" si="0"/>
        <v>891533</v>
      </c>
    </row>
    <row r="46" spans="1:5" ht="12.75">
      <c r="A46" s="93">
        <v>1972</v>
      </c>
      <c r="B46" s="94">
        <v>35</v>
      </c>
      <c r="C46" s="95">
        <v>455592</v>
      </c>
      <c r="D46" s="95">
        <v>461915</v>
      </c>
      <c r="E46" s="96">
        <f t="shared" si="0"/>
        <v>917507</v>
      </c>
    </row>
    <row r="47" spans="1:5" ht="12.75">
      <c r="A47" s="93">
        <v>1971</v>
      </c>
      <c r="B47" s="94">
        <v>36</v>
      </c>
      <c r="C47" s="95">
        <v>454499</v>
      </c>
      <c r="D47" s="95">
        <v>461778</v>
      </c>
      <c r="E47" s="96">
        <f t="shared" si="0"/>
        <v>916277</v>
      </c>
    </row>
    <row r="48" spans="1:5" ht="12.75">
      <c r="A48" s="93">
        <v>1970</v>
      </c>
      <c r="B48" s="94">
        <v>37</v>
      </c>
      <c r="C48" s="95">
        <v>446038</v>
      </c>
      <c r="D48" s="95">
        <v>453452</v>
      </c>
      <c r="E48" s="96">
        <f t="shared" si="0"/>
        <v>899490</v>
      </c>
    </row>
    <row r="49" spans="1:5" ht="12.75">
      <c r="A49" s="93">
        <v>1969</v>
      </c>
      <c r="B49" s="94">
        <v>38</v>
      </c>
      <c r="C49" s="95">
        <v>442441</v>
      </c>
      <c r="D49" s="95">
        <v>449770</v>
      </c>
      <c r="E49" s="96">
        <f t="shared" si="0"/>
        <v>892211</v>
      </c>
    </row>
    <row r="50" spans="1:5" ht="12.75">
      <c r="A50" s="93">
        <v>1968</v>
      </c>
      <c r="B50" s="94">
        <v>39</v>
      </c>
      <c r="C50" s="95">
        <v>439632</v>
      </c>
      <c r="D50" s="95">
        <v>448535</v>
      </c>
      <c r="E50" s="96">
        <f t="shared" si="0"/>
        <v>888167</v>
      </c>
    </row>
    <row r="51" spans="1:5" ht="12.75">
      <c r="A51" s="93">
        <v>1967</v>
      </c>
      <c r="B51" s="94">
        <v>40</v>
      </c>
      <c r="C51" s="95">
        <v>439229</v>
      </c>
      <c r="D51" s="95">
        <v>448890</v>
      </c>
      <c r="E51" s="96">
        <f t="shared" si="0"/>
        <v>888119</v>
      </c>
    </row>
    <row r="52" spans="1:5" ht="12.75">
      <c r="A52" s="93">
        <v>1966</v>
      </c>
      <c r="B52" s="94">
        <v>41</v>
      </c>
      <c r="C52" s="95">
        <v>451002</v>
      </c>
      <c r="D52" s="95">
        <v>462890</v>
      </c>
      <c r="E52" s="96">
        <f t="shared" si="0"/>
        <v>913892</v>
      </c>
    </row>
    <row r="53" spans="1:5" ht="12.75">
      <c r="A53" s="93">
        <v>1965</v>
      </c>
      <c r="B53" s="94">
        <v>42</v>
      </c>
      <c r="C53" s="95">
        <v>451506</v>
      </c>
      <c r="D53" s="95">
        <v>463859</v>
      </c>
      <c r="E53" s="96">
        <f t="shared" si="0"/>
        <v>915365</v>
      </c>
    </row>
    <row r="54" spans="1:5" ht="12.75">
      <c r="A54" s="93">
        <v>1964</v>
      </c>
      <c r="B54" s="94">
        <v>43</v>
      </c>
      <c r="C54" s="95">
        <v>456552</v>
      </c>
      <c r="D54" s="95">
        <v>469908</v>
      </c>
      <c r="E54" s="96">
        <f t="shared" si="0"/>
        <v>926460</v>
      </c>
    </row>
    <row r="55" spans="1:5" ht="12.75">
      <c r="A55" s="93">
        <v>1963</v>
      </c>
      <c r="B55" s="94">
        <v>44</v>
      </c>
      <c r="C55" s="95">
        <v>450951</v>
      </c>
      <c r="D55" s="95">
        <v>467100</v>
      </c>
      <c r="E55" s="96">
        <f t="shared" si="0"/>
        <v>918051</v>
      </c>
    </row>
    <row r="56" spans="1:5" ht="12.75">
      <c r="A56" s="93">
        <v>1962</v>
      </c>
      <c r="B56" s="94">
        <v>45</v>
      </c>
      <c r="C56" s="95">
        <v>436161</v>
      </c>
      <c r="D56" s="95">
        <v>452025</v>
      </c>
      <c r="E56" s="96">
        <f t="shared" si="0"/>
        <v>888186</v>
      </c>
    </row>
    <row r="57" spans="1:5" ht="12.75">
      <c r="A57" s="93">
        <v>1961</v>
      </c>
      <c r="B57" s="94">
        <v>46</v>
      </c>
      <c r="C57" s="95">
        <v>439164</v>
      </c>
      <c r="D57" s="95">
        <v>453450</v>
      </c>
      <c r="E57" s="96">
        <f t="shared" si="0"/>
        <v>892614</v>
      </c>
    </row>
    <row r="58" spans="1:5" ht="12.75">
      <c r="A58" s="93">
        <v>1960</v>
      </c>
      <c r="B58" s="94">
        <v>47</v>
      </c>
      <c r="C58" s="95">
        <v>436413</v>
      </c>
      <c r="D58" s="95">
        <v>451953</v>
      </c>
      <c r="E58" s="96">
        <f t="shared" si="0"/>
        <v>888366</v>
      </c>
    </row>
    <row r="59" spans="1:5" ht="12.75">
      <c r="A59" s="93">
        <v>1959</v>
      </c>
      <c r="B59" s="94">
        <v>48</v>
      </c>
      <c r="C59" s="95">
        <v>432501</v>
      </c>
      <c r="D59" s="95">
        <v>450965</v>
      </c>
      <c r="E59" s="96">
        <f t="shared" si="0"/>
        <v>883466</v>
      </c>
    </row>
    <row r="60" spans="1:5" ht="12.75">
      <c r="A60" s="93">
        <v>1958</v>
      </c>
      <c r="B60" s="94">
        <v>49</v>
      </c>
      <c r="C60" s="95">
        <v>422080</v>
      </c>
      <c r="D60" s="95">
        <v>442922</v>
      </c>
      <c r="E60" s="96">
        <f t="shared" si="0"/>
        <v>865002</v>
      </c>
    </row>
    <row r="61" spans="1:5" ht="12.75">
      <c r="A61" s="93">
        <v>1957</v>
      </c>
      <c r="B61" s="94">
        <v>50</v>
      </c>
      <c r="C61" s="95">
        <v>422658</v>
      </c>
      <c r="D61" s="95">
        <v>441417</v>
      </c>
      <c r="E61" s="96">
        <f t="shared" si="0"/>
        <v>864075</v>
      </c>
    </row>
    <row r="62" spans="1:5" ht="12.75">
      <c r="A62" s="93">
        <v>1956</v>
      </c>
      <c r="B62" s="94">
        <v>51</v>
      </c>
      <c r="C62" s="95">
        <v>418248</v>
      </c>
      <c r="D62" s="95">
        <v>440402</v>
      </c>
      <c r="E62" s="96">
        <f t="shared" si="0"/>
        <v>858650</v>
      </c>
    </row>
    <row r="63" spans="1:5" ht="12.75">
      <c r="A63" s="93">
        <v>1955</v>
      </c>
      <c r="B63" s="94">
        <v>52</v>
      </c>
      <c r="C63" s="95">
        <v>412591</v>
      </c>
      <c r="D63" s="95">
        <v>436843</v>
      </c>
      <c r="E63" s="96">
        <f t="shared" si="0"/>
        <v>849434</v>
      </c>
    </row>
    <row r="64" spans="1:5" ht="12.75">
      <c r="A64" s="93">
        <v>1954</v>
      </c>
      <c r="B64" s="94">
        <v>53</v>
      </c>
      <c r="C64" s="95">
        <v>415870</v>
      </c>
      <c r="D64" s="95">
        <v>436000</v>
      </c>
      <c r="E64" s="96">
        <f t="shared" si="0"/>
        <v>851870</v>
      </c>
    </row>
    <row r="65" spans="1:5" ht="12.75">
      <c r="A65" s="93">
        <v>1953</v>
      </c>
      <c r="B65" s="94">
        <v>54</v>
      </c>
      <c r="C65" s="95">
        <v>407986</v>
      </c>
      <c r="D65" s="95">
        <v>429651</v>
      </c>
      <c r="E65" s="96">
        <f t="shared" si="0"/>
        <v>837637</v>
      </c>
    </row>
    <row r="66" spans="1:5" ht="12.75">
      <c r="A66" s="93">
        <v>1952</v>
      </c>
      <c r="B66" s="94">
        <v>55</v>
      </c>
      <c r="C66" s="95">
        <v>415149</v>
      </c>
      <c r="D66" s="95">
        <v>436845</v>
      </c>
      <c r="E66" s="96">
        <f t="shared" si="0"/>
        <v>851994</v>
      </c>
    </row>
    <row r="67" spans="1:5" ht="12.75">
      <c r="A67" s="93">
        <v>1951</v>
      </c>
      <c r="B67" s="94">
        <v>56</v>
      </c>
      <c r="C67" s="95">
        <v>406593</v>
      </c>
      <c r="D67" s="95">
        <v>425959</v>
      </c>
      <c r="E67" s="96">
        <f t="shared" si="0"/>
        <v>832552</v>
      </c>
    </row>
    <row r="68" spans="1:5" ht="12.75">
      <c r="A68" s="93">
        <v>1950</v>
      </c>
      <c r="B68" s="94">
        <v>57</v>
      </c>
      <c r="C68" s="95">
        <v>423650</v>
      </c>
      <c r="D68" s="95">
        <v>442623</v>
      </c>
      <c r="E68" s="96">
        <f t="shared" si="0"/>
        <v>866273</v>
      </c>
    </row>
    <row r="69" spans="1:5" ht="12.75">
      <c r="A69" s="93">
        <v>1949</v>
      </c>
      <c r="B69" s="94">
        <v>58</v>
      </c>
      <c r="C69" s="95">
        <v>417805</v>
      </c>
      <c r="D69" s="95">
        <v>436255</v>
      </c>
      <c r="E69" s="96">
        <f t="shared" si="0"/>
        <v>854060</v>
      </c>
    </row>
    <row r="70" spans="1:5" ht="12.75">
      <c r="A70" s="93">
        <v>1948</v>
      </c>
      <c r="B70" s="94">
        <v>59</v>
      </c>
      <c r="C70" s="95">
        <v>417821</v>
      </c>
      <c r="D70" s="95">
        <v>434925</v>
      </c>
      <c r="E70" s="96">
        <f t="shared" si="0"/>
        <v>852746</v>
      </c>
    </row>
    <row r="71" spans="1:5" ht="12.75">
      <c r="A71" s="93">
        <v>1947</v>
      </c>
      <c r="B71" s="94">
        <v>60</v>
      </c>
      <c r="C71" s="95">
        <v>408848</v>
      </c>
      <c r="D71" s="95">
        <v>428329</v>
      </c>
      <c r="E71" s="96">
        <f t="shared" si="0"/>
        <v>837177</v>
      </c>
    </row>
    <row r="72" spans="1:5" ht="12.75">
      <c r="A72" s="93">
        <v>1946</v>
      </c>
      <c r="B72" s="94">
        <v>61</v>
      </c>
      <c r="C72" s="95">
        <v>386846</v>
      </c>
      <c r="D72" s="95">
        <v>407045</v>
      </c>
      <c r="E72" s="96">
        <f t="shared" si="0"/>
        <v>793891</v>
      </c>
    </row>
    <row r="73" spans="1:5" ht="12.75">
      <c r="A73" s="93">
        <v>1945</v>
      </c>
      <c r="B73" s="94">
        <v>62</v>
      </c>
      <c r="C73" s="95">
        <v>292533</v>
      </c>
      <c r="D73" s="95">
        <v>309173</v>
      </c>
      <c r="E73" s="96">
        <f t="shared" si="0"/>
        <v>601706</v>
      </c>
    </row>
    <row r="74" spans="1:5" ht="12.75">
      <c r="A74" s="93">
        <v>1944</v>
      </c>
      <c r="B74" s="94">
        <v>63</v>
      </c>
      <c r="C74" s="95">
        <v>284476</v>
      </c>
      <c r="D74" s="95">
        <v>304851</v>
      </c>
      <c r="E74" s="96">
        <f t="shared" si="0"/>
        <v>589327</v>
      </c>
    </row>
    <row r="75" spans="1:5" ht="12.75">
      <c r="A75" s="93">
        <v>1943</v>
      </c>
      <c r="B75" s="94">
        <v>64</v>
      </c>
      <c r="C75" s="95">
        <v>276600</v>
      </c>
      <c r="D75" s="95">
        <v>296245</v>
      </c>
      <c r="E75" s="96">
        <f t="shared" si="0"/>
        <v>572845</v>
      </c>
    </row>
    <row r="76" spans="1:5" ht="12.75">
      <c r="A76" s="93">
        <v>1942</v>
      </c>
      <c r="B76" s="94">
        <v>65</v>
      </c>
      <c r="C76" s="95">
        <v>258487</v>
      </c>
      <c r="D76" s="95">
        <v>277676</v>
      </c>
      <c r="E76" s="96">
        <f aca="true" t="shared" si="1" ref="E76:E111">C76+D76</f>
        <v>536163</v>
      </c>
    </row>
    <row r="77" spans="1:5" ht="12.75">
      <c r="A77" s="93">
        <v>1941</v>
      </c>
      <c r="B77" s="94">
        <v>66</v>
      </c>
      <c r="C77" s="95">
        <v>227379</v>
      </c>
      <c r="D77" s="95">
        <v>249641</v>
      </c>
      <c r="E77" s="96">
        <f t="shared" si="1"/>
        <v>477020</v>
      </c>
    </row>
    <row r="78" spans="1:5" ht="12.75">
      <c r="A78" s="93">
        <v>1940</v>
      </c>
      <c r="B78" s="94">
        <v>67</v>
      </c>
      <c r="C78" s="95">
        <v>234118</v>
      </c>
      <c r="D78" s="95">
        <v>262820</v>
      </c>
      <c r="E78" s="96">
        <f t="shared" si="1"/>
        <v>496938</v>
      </c>
    </row>
    <row r="79" spans="1:5" ht="12.75">
      <c r="A79" s="93">
        <v>1939</v>
      </c>
      <c r="B79" s="94">
        <v>68</v>
      </c>
      <c r="C79" s="95">
        <v>243669</v>
      </c>
      <c r="D79" s="95">
        <v>279202</v>
      </c>
      <c r="E79" s="96">
        <f t="shared" si="1"/>
        <v>522871</v>
      </c>
    </row>
    <row r="80" spans="1:5" ht="12.75">
      <c r="A80" s="93">
        <v>1938</v>
      </c>
      <c r="B80" s="94">
        <v>69</v>
      </c>
      <c r="C80" s="95">
        <v>235782</v>
      </c>
      <c r="D80" s="95">
        <v>276287</v>
      </c>
      <c r="E80" s="96">
        <f t="shared" si="1"/>
        <v>512069</v>
      </c>
    </row>
    <row r="81" spans="1:5" ht="12.75">
      <c r="A81" s="93">
        <v>1937</v>
      </c>
      <c r="B81" s="94">
        <v>70</v>
      </c>
      <c r="C81" s="95">
        <v>231177</v>
      </c>
      <c r="D81" s="95">
        <v>273935</v>
      </c>
      <c r="E81" s="96">
        <f t="shared" si="1"/>
        <v>505112</v>
      </c>
    </row>
    <row r="82" spans="1:5" ht="12.75">
      <c r="A82" s="93">
        <v>1936</v>
      </c>
      <c r="B82" s="94">
        <v>71</v>
      </c>
      <c r="C82" s="95">
        <v>229753</v>
      </c>
      <c r="D82" s="95">
        <v>278258</v>
      </c>
      <c r="E82" s="96">
        <f t="shared" si="1"/>
        <v>508011</v>
      </c>
    </row>
    <row r="83" spans="1:5" ht="12.75">
      <c r="A83" s="93">
        <v>1935</v>
      </c>
      <c r="B83" s="94">
        <v>72</v>
      </c>
      <c r="C83" s="95">
        <v>220584</v>
      </c>
      <c r="D83" s="95">
        <v>276425</v>
      </c>
      <c r="E83" s="96">
        <f t="shared" si="1"/>
        <v>497009</v>
      </c>
    </row>
    <row r="84" spans="1:5" ht="12.75">
      <c r="A84" s="93">
        <v>1934</v>
      </c>
      <c r="B84" s="94">
        <v>73</v>
      </c>
      <c r="C84" s="95">
        <v>220312</v>
      </c>
      <c r="D84" s="95">
        <v>281754</v>
      </c>
      <c r="E84" s="96">
        <f t="shared" si="1"/>
        <v>502066</v>
      </c>
    </row>
    <row r="85" spans="1:5" ht="12.75">
      <c r="A85" s="93">
        <v>1933</v>
      </c>
      <c r="B85" s="94">
        <v>74</v>
      </c>
      <c r="C85" s="95">
        <v>209297</v>
      </c>
      <c r="D85" s="95">
        <v>274961</v>
      </c>
      <c r="E85" s="96">
        <f t="shared" si="1"/>
        <v>484258</v>
      </c>
    </row>
    <row r="86" spans="1:5" ht="12.75">
      <c r="A86" s="93">
        <v>1932</v>
      </c>
      <c r="B86" s="94">
        <v>75</v>
      </c>
      <c r="C86" s="95">
        <v>210154</v>
      </c>
      <c r="D86" s="95">
        <v>283584</v>
      </c>
      <c r="E86" s="96">
        <f t="shared" si="1"/>
        <v>493738</v>
      </c>
    </row>
    <row r="87" spans="1:5" ht="12.75">
      <c r="A87" s="93">
        <v>1931</v>
      </c>
      <c r="B87" s="94">
        <v>76</v>
      </c>
      <c r="C87" s="95">
        <v>198465</v>
      </c>
      <c r="D87" s="95">
        <v>276187</v>
      </c>
      <c r="E87" s="96">
        <f t="shared" si="1"/>
        <v>474652</v>
      </c>
    </row>
    <row r="88" spans="1:5" ht="12.75">
      <c r="A88" s="93">
        <v>1930</v>
      </c>
      <c r="B88" s="94">
        <v>77</v>
      </c>
      <c r="C88" s="95">
        <v>192552</v>
      </c>
      <c r="D88" s="95">
        <v>276718</v>
      </c>
      <c r="E88" s="96">
        <f t="shared" si="1"/>
        <v>469270</v>
      </c>
    </row>
    <row r="89" spans="1:5" ht="12.75">
      <c r="A89" s="93">
        <v>1929</v>
      </c>
      <c r="B89" s="94">
        <v>78</v>
      </c>
      <c r="C89" s="95">
        <v>174323</v>
      </c>
      <c r="D89" s="95">
        <v>257337</v>
      </c>
      <c r="E89" s="96">
        <f t="shared" si="1"/>
        <v>431660</v>
      </c>
    </row>
    <row r="90" spans="1:5" ht="12.75">
      <c r="A90" s="93">
        <v>1928</v>
      </c>
      <c r="B90" s="94">
        <v>79</v>
      </c>
      <c r="C90" s="95">
        <v>163764</v>
      </c>
      <c r="D90" s="95">
        <v>252583</v>
      </c>
      <c r="E90" s="96">
        <f t="shared" si="1"/>
        <v>416347</v>
      </c>
    </row>
    <row r="91" spans="1:5" ht="12.75">
      <c r="A91" s="93">
        <v>1927</v>
      </c>
      <c r="B91" s="94">
        <v>80</v>
      </c>
      <c r="C91" s="95">
        <v>150877</v>
      </c>
      <c r="D91" s="95">
        <v>241281</v>
      </c>
      <c r="E91" s="96">
        <f t="shared" si="1"/>
        <v>392158</v>
      </c>
    </row>
    <row r="92" spans="1:5" ht="12.75">
      <c r="A92" s="93">
        <v>1926</v>
      </c>
      <c r="B92" s="94">
        <v>81</v>
      </c>
      <c r="C92" s="95">
        <v>140429</v>
      </c>
      <c r="D92" s="95">
        <v>233491</v>
      </c>
      <c r="E92" s="96">
        <f t="shared" si="1"/>
        <v>373920</v>
      </c>
    </row>
    <row r="93" spans="1:5" ht="12.75">
      <c r="A93" s="93">
        <v>1925</v>
      </c>
      <c r="B93" s="94">
        <v>82</v>
      </c>
      <c r="C93" s="95">
        <v>129291</v>
      </c>
      <c r="D93" s="95">
        <v>223630</v>
      </c>
      <c r="E93" s="96">
        <f t="shared" si="1"/>
        <v>352921</v>
      </c>
    </row>
    <row r="94" spans="1:5" ht="12.75">
      <c r="A94" s="93">
        <v>1924</v>
      </c>
      <c r="B94" s="94">
        <v>83</v>
      </c>
      <c r="C94" s="95">
        <v>113987</v>
      </c>
      <c r="D94" s="95">
        <v>208289</v>
      </c>
      <c r="E94" s="96">
        <f t="shared" si="1"/>
        <v>322276</v>
      </c>
    </row>
    <row r="95" spans="1:5" ht="12.75">
      <c r="A95" s="93">
        <v>1923</v>
      </c>
      <c r="B95" s="94">
        <v>84</v>
      </c>
      <c r="C95" s="95">
        <v>103630</v>
      </c>
      <c r="D95" s="95">
        <v>196719</v>
      </c>
      <c r="E95" s="96">
        <f t="shared" si="1"/>
        <v>300349</v>
      </c>
    </row>
    <row r="96" spans="1:5" ht="12.75">
      <c r="A96" s="93">
        <v>1922</v>
      </c>
      <c r="B96" s="94">
        <v>85</v>
      </c>
      <c r="C96" s="95">
        <v>93150</v>
      </c>
      <c r="D96" s="95">
        <v>184169</v>
      </c>
      <c r="E96" s="96">
        <f t="shared" si="1"/>
        <v>277319</v>
      </c>
    </row>
    <row r="97" spans="1:5" ht="12.75">
      <c r="A97" s="93">
        <v>1921</v>
      </c>
      <c r="B97" s="94">
        <v>86</v>
      </c>
      <c r="C97" s="95">
        <v>84246</v>
      </c>
      <c r="D97" s="95">
        <v>174470</v>
      </c>
      <c r="E97" s="96">
        <f t="shared" si="1"/>
        <v>258716</v>
      </c>
    </row>
    <row r="98" spans="1:5" ht="12.75">
      <c r="A98" s="93">
        <v>1920</v>
      </c>
      <c r="B98" s="94">
        <v>87</v>
      </c>
      <c r="C98" s="95">
        <v>74343</v>
      </c>
      <c r="D98" s="95">
        <v>159498</v>
      </c>
      <c r="E98" s="96">
        <f t="shared" si="1"/>
        <v>233841</v>
      </c>
    </row>
    <row r="99" spans="1:5" ht="12.75">
      <c r="A99" s="93">
        <v>1919</v>
      </c>
      <c r="B99" s="94">
        <v>88</v>
      </c>
      <c r="C99" s="95">
        <v>37213</v>
      </c>
      <c r="D99" s="95">
        <v>86364</v>
      </c>
      <c r="E99" s="96">
        <f t="shared" si="1"/>
        <v>123577</v>
      </c>
    </row>
    <row r="100" spans="1:5" ht="12.75">
      <c r="A100" s="93">
        <v>1918</v>
      </c>
      <c r="B100" s="94">
        <v>89</v>
      </c>
      <c r="C100" s="95">
        <v>26656</v>
      </c>
      <c r="D100" s="95">
        <v>67402</v>
      </c>
      <c r="E100" s="96">
        <f t="shared" si="1"/>
        <v>94058</v>
      </c>
    </row>
    <row r="101" spans="1:5" ht="12.75">
      <c r="A101" s="93">
        <v>1917</v>
      </c>
      <c r="B101" s="94">
        <v>90</v>
      </c>
      <c r="C101" s="95">
        <v>19373</v>
      </c>
      <c r="D101" s="95">
        <v>53091</v>
      </c>
      <c r="E101" s="96">
        <f t="shared" si="1"/>
        <v>72464</v>
      </c>
    </row>
    <row r="102" spans="1:5" ht="12.75">
      <c r="A102" s="93">
        <v>1916</v>
      </c>
      <c r="B102" s="94">
        <v>91</v>
      </c>
      <c r="C102" s="95">
        <v>14761</v>
      </c>
      <c r="D102" s="95">
        <v>41892</v>
      </c>
      <c r="E102" s="96">
        <f t="shared" si="1"/>
        <v>56653</v>
      </c>
    </row>
    <row r="103" spans="1:5" ht="12.75">
      <c r="A103" s="93">
        <v>1915</v>
      </c>
      <c r="B103" s="94">
        <v>92</v>
      </c>
      <c r="C103" s="95">
        <v>13553</v>
      </c>
      <c r="D103" s="95">
        <v>42564</v>
      </c>
      <c r="E103" s="96">
        <f t="shared" si="1"/>
        <v>56117</v>
      </c>
    </row>
    <row r="104" spans="1:5" ht="12.75">
      <c r="A104" s="93">
        <v>1914</v>
      </c>
      <c r="B104" s="94">
        <v>93</v>
      </c>
      <c r="C104" s="95">
        <v>16142</v>
      </c>
      <c r="D104" s="95">
        <v>53806</v>
      </c>
      <c r="E104" s="96">
        <f t="shared" si="1"/>
        <v>69948</v>
      </c>
    </row>
    <row r="105" spans="1:5" ht="12.75">
      <c r="A105" s="93">
        <v>1913</v>
      </c>
      <c r="B105" s="94">
        <v>94</v>
      </c>
      <c r="C105" s="95">
        <v>11859</v>
      </c>
      <c r="D105" s="95">
        <v>42056</v>
      </c>
      <c r="E105" s="96">
        <f t="shared" si="1"/>
        <v>53915</v>
      </c>
    </row>
    <row r="106" spans="1:5" ht="12.75">
      <c r="A106" s="93">
        <v>1912</v>
      </c>
      <c r="B106" s="94">
        <v>95</v>
      </c>
      <c r="C106" s="95">
        <v>8373</v>
      </c>
      <c r="D106" s="95">
        <v>32468</v>
      </c>
      <c r="E106" s="96">
        <f t="shared" si="1"/>
        <v>40841</v>
      </c>
    </row>
    <row r="107" spans="1:5" ht="12.75">
      <c r="A107" s="93">
        <v>1911</v>
      </c>
      <c r="B107" s="94">
        <v>96</v>
      </c>
      <c r="C107" s="95">
        <v>5345</v>
      </c>
      <c r="D107" s="95">
        <v>22855</v>
      </c>
      <c r="E107" s="96">
        <f t="shared" si="1"/>
        <v>28200</v>
      </c>
    </row>
    <row r="108" spans="1:5" ht="12.75">
      <c r="A108" s="93">
        <v>1910</v>
      </c>
      <c r="B108" s="94">
        <v>97</v>
      </c>
      <c r="C108" s="95">
        <v>3657</v>
      </c>
      <c r="D108" s="95">
        <v>17447</v>
      </c>
      <c r="E108" s="96">
        <f t="shared" si="1"/>
        <v>21104</v>
      </c>
    </row>
    <row r="109" spans="1:5" ht="12.75">
      <c r="A109" s="93">
        <v>1909</v>
      </c>
      <c r="B109" s="94">
        <v>98</v>
      </c>
      <c r="C109" s="95">
        <v>2128</v>
      </c>
      <c r="D109" s="95">
        <v>11437</v>
      </c>
      <c r="E109" s="96">
        <f t="shared" si="1"/>
        <v>13565</v>
      </c>
    </row>
    <row r="110" spans="1:5" ht="12.75">
      <c r="A110" s="93">
        <v>1908</v>
      </c>
      <c r="B110" s="94">
        <v>99</v>
      </c>
      <c r="C110" s="95">
        <v>1370</v>
      </c>
      <c r="D110" s="95">
        <v>7770</v>
      </c>
      <c r="E110" s="96">
        <f t="shared" si="1"/>
        <v>9140</v>
      </c>
    </row>
    <row r="111" spans="1:8" ht="12.75">
      <c r="A111" s="93" t="s">
        <v>92</v>
      </c>
      <c r="B111" s="94" t="s">
        <v>49</v>
      </c>
      <c r="C111" s="95">
        <v>2460</v>
      </c>
      <c r="D111" s="95">
        <v>12447</v>
      </c>
      <c r="E111" s="96">
        <f t="shared" si="1"/>
        <v>14907</v>
      </c>
      <c r="G111" s="44"/>
      <c r="H111" s="44"/>
    </row>
    <row r="112" spans="3:4" ht="12.75">
      <c r="C112" s="48"/>
      <c r="D112" s="48"/>
    </row>
    <row r="113" spans="3:4" ht="12.75">
      <c r="C113" s="48"/>
      <c r="D113" s="48"/>
    </row>
    <row r="114" spans="3:4" ht="12.75">
      <c r="C114" s="48"/>
      <c r="D114" s="48"/>
    </row>
    <row r="115" spans="3:4" ht="12.75">
      <c r="C115" s="48"/>
      <c r="D115" s="48"/>
    </row>
    <row r="116" spans="3:4" ht="12.75">
      <c r="C116" s="48"/>
      <c r="D116" s="48"/>
    </row>
    <row r="117" spans="3:4" ht="12.75">
      <c r="C117" s="48"/>
      <c r="D117" s="48"/>
    </row>
    <row r="118" spans="3:4" ht="12.75">
      <c r="C118" s="48"/>
      <c r="D118" s="48"/>
    </row>
    <row r="119" spans="3:4" ht="12.75">
      <c r="C119" s="48"/>
      <c r="D119" s="48"/>
    </row>
    <row r="120" spans="3:4" ht="12.75">
      <c r="C120" s="48"/>
      <c r="D120" s="48"/>
    </row>
    <row r="121" spans="3:4" ht="12.75">
      <c r="C121" s="48"/>
      <c r="D121" s="48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">
      <selection activeCell="A5" sqref="A5"/>
    </sheetView>
  </sheetViews>
  <sheetFormatPr defaultColWidth="11.421875" defaultRowHeight="12.75"/>
  <cols>
    <col min="1" max="1" width="18.00390625" style="0" bestFit="1" customWidth="1"/>
    <col min="2" max="2" width="9.57421875" style="0" bestFit="1" customWidth="1"/>
    <col min="6" max="6" width="11.421875" style="44" customWidth="1"/>
  </cols>
  <sheetData>
    <row r="1" ht="12.75">
      <c r="A1" s="19" t="s">
        <v>89</v>
      </c>
    </row>
    <row r="2" ht="12.75">
      <c r="A2" s="1" t="s">
        <v>83</v>
      </c>
    </row>
    <row r="3" ht="12.75">
      <c r="A3" t="s">
        <v>84</v>
      </c>
    </row>
    <row r="4" ht="12.75">
      <c r="A4" s="2" t="s">
        <v>50</v>
      </c>
    </row>
    <row r="5" ht="12.75">
      <c r="A5" s="2"/>
    </row>
    <row r="6" ht="12.75">
      <c r="A6" s="2"/>
    </row>
    <row r="7" ht="12.75">
      <c r="A7" s="2"/>
    </row>
    <row r="8" ht="12.75">
      <c r="A8" s="2"/>
    </row>
    <row r="10" spans="1:5" ht="25.5">
      <c r="A10" s="91" t="s">
        <v>44</v>
      </c>
      <c r="B10" s="91" t="s">
        <v>85</v>
      </c>
      <c r="C10" s="92" t="s">
        <v>86</v>
      </c>
      <c r="D10" s="92" t="s">
        <v>87</v>
      </c>
      <c r="E10" s="91" t="s">
        <v>38</v>
      </c>
    </row>
    <row r="11" spans="1:5" ht="12.75">
      <c r="A11" s="93">
        <v>2006</v>
      </c>
      <c r="B11" s="94">
        <v>0</v>
      </c>
      <c r="C11" s="95">
        <v>409471</v>
      </c>
      <c r="D11" s="95">
        <v>390493</v>
      </c>
      <c r="E11" s="96">
        <f>C11+D11</f>
        <v>799964</v>
      </c>
    </row>
    <row r="12" spans="1:5" ht="12.75">
      <c r="A12" s="93">
        <v>2005</v>
      </c>
      <c r="B12" s="94">
        <v>1</v>
      </c>
      <c r="C12" s="95">
        <v>400420</v>
      </c>
      <c r="D12" s="95">
        <v>383488</v>
      </c>
      <c r="E12" s="96">
        <f aca="true" t="shared" si="0" ref="E12:E75">C12+D12</f>
        <v>783908</v>
      </c>
    </row>
    <row r="13" spans="1:5" ht="12.75">
      <c r="A13" s="93">
        <v>2004</v>
      </c>
      <c r="B13" s="94">
        <v>2</v>
      </c>
      <c r="C13" s="95">
        <v>399539</v>
      </c>
      <c r="D13" s="95">
        <v>380518</v>
      </c>
      <c r="E13" s="96">
        <f t="shared" si="0"/>
        <v>780057</v>
      </c>
    </row>
    <row r="14" spans="1:5" ht="12.75">
      <c r="A14" s="93">
        <v>2003</v>
      </c>
      <c r="B14" s="94">
        <v>3</v>
      </c>
      <c r="C14" s="95">
        <v>397892</v>
      </c>
      <c r="D14" s="95">
        <v>381188</v>
      </c>
      <c r="E14" s="96">
        <f t="shared" si="0"/>
        <v>779080</v>
      </c>
    </row>
    <row r="15" spans="1:5" ht="12.75">
      <c r="A15" s="93">
        <v>2002</v>
      </c>
      <c r="B15" s="94">
        <v>4</v>
      </c>
      <c r="C15" s="95">
        <v>404078</v>
      </c>
      <c r="D15" s="95">
        <v>385121</v>
      </c>
      <c r="E15" s="96">
        <f t="shared" si="0"/>
        <v>789199</v>
      </c>
    </row>
    <row r="16" spans="1:5" ht="12.75">
      <c r="A16" s="93">
        <v>2001</v>
      </c>
      <c r="B16" s="94">
        <v>5</v>
      </c>
      <c r="C16" s="95">
        <v>410867</v>
      </c>
      <c r="D16" s="95">
        <v>393480</v>
      </c>
      <c r="E16" s="96">
        <f t="shared" si="0"/>
        <v>804347</v>
      </c>
    </row>
    <row r="17" spans="1:5" ht="12.75">
      <c r="A17" s="93">
        <v>2000</v>
      </c>
      <c r="B17" s="94">
        <v>6</v>
      </c>
      <c r="C17" s="95">
        <v>421016</v>
      </c>
      <c r="D17" s="95">
        <v>398981</v>
      </c>
      <c r="E17" s="96">
        <f t="shared" si="0"/>
        <v>819997</v>
      </c>
    </row>
    <row r="18" spans="1:5" ht="12.75">
      <c r="A18" s="93">
        <v>1999</v>
      </c>
      <c r="B18" s="94">
        <v>7</v>
      </c>
      <c r="C18" s="95">
        <v>404762</v>
      </c>
      <c r="D18" s="95">
        <v>385150</v>
      </c>
      <c r="E18" s="96">
        <f t="shared" si="0"/>
        <v>789912</v>
      </c>
    </row>
    <row r="19" spans="1:5" ht="12.75">
      <c r="A19" s="93">
        <v>1998</v>
      </c>
      <c r="B19" s="94">
        <v>8</v>
      </c>
      <c r="C19" s="95">
        <v>402129</v>
      </c>
      <c r="D19" s="95">
        <v>382911</v>
      </c>
      <c r="E19" s="96">
        <f t="shared" si="0"/>
        <v>785040</v>
      </c>
    </row>
    <row r="20" spans="1:5" ht="12.75">
      <c r="A20" s="93">
        <v>1997</v>
      </c>
      <c r="B20" s="94">
        <v>9</v>
      </c>
      <c r="C20" s="95">
        <v>397260</v>
      </c>
      <c r="D20" s="95">
        <v>375260</v>
      </c>
      <c r="E20" s="96">
        <f t="shared" si="0"/>
        <v>772520</v>
      </c>
    </row>
    <row r="21" spans="1:5" ht="12.75">
      <c r="A21" s="93">
        <v>1996</v>
      </c>
      <c r="B21" s="94">
        <v>10</v>
      </c>
      <c r="C21" s="95">
        <v>401692</v>
      </c>
      <c r="D21" s="95">
        <v>381152</v>
      </c>
      <c r="E21" s="96">
        <f t="shared" si="0"/>
        <v>782844</v>
      </c>
    </row>
    <row r="22" spans="1:5" ht="12.75">
      <c r="A22" s="93">
        <v>1995</v>
      </c>
      <c r="B22" s="94">
        <v>11</v>
      </c>
      <c r="C22" s="95">
        <v>397362</v>
      </c>
      <c r="D22" s="95">
        <v>379375</v>
      </c>
      <c r="E22" s="96">
        <f t="shared" si="0"/>
        <v>776737</v>
      </c>
    </row>
    <row r="23" spans="1:5" ht="12.75">
      <c r="A23" s="93">
        <v>1994</v>
      </c>
      <c r="B23" s="94">
        <v>12</v>
      </c>
      <c r="C23" s="95">
        <v>387886</v>
      </c>
      <c r="D23" s="95">
        <v>371846</v>
      </c>
      <c r="E23" s="96">
        <f t="shared" si="0"/>
        <v>759732</v>
      </c>
    </row>
    <row r="24" spans="1:5" ht="12.75">
      <c r="A24" s="93">
        <v>1993</v>
      </c>
      <c r="B24" s="94">
        <v>13</v>
      </c>
      <c r="C24" s="95">
        <v>388562</v>
      </c>
      <c r="D24" s="95">
        <v>370476</v>
      </c>
      <c r="E24" s="96">
        <f t="shared" si="0"/>
        <v>759038</v>
      </c>
    </row>
    <row r="25" spans="1:5" ht="12.75">
      <c r="A25" s="93">
        <v>1992</v>
      </c>
      <c r="B25" s="94">
        <v>14</v>
      </c>
      <c r="C25" s="95">
        <v>406798</v>
      </c>
      <c r="D25" s="95">
        <v>389084</v>
      </c>
      <c r="E25" s="96">
        <f t="shared" si="0"/>
        <v>795882</v>
      </c>
    </row>
    <row r="26" spans="1:5" ht="12.75">
      <c r="A26" s="93">
        <v>1991</v>
      </c>
      <c r="B26" s="94">
        <v>15</v>
      </c>
      <c r="C26" s="95">
        <v>414178</v>
      </c>
      <c r="D26" s="95">
        <v>395276</v>
      </c>
      <c r="E26" s="96">
        <f t="shared" si="0"/>
        <v>809454</v>
      </c>
    </row>
    <row r="27" spans="1:5" ht="12.75">
      <c r="A27" s="93">
        <v>1990</v>
      </c>
      <c r="B27" s="94">
        <v>16</v>
      </c>
      <c r="C27" s="95">
        <v>424494</v>
      </c>
      <c r="D27" s="95">
        <v>402985</v>
      </c>
      <c r="E27" s="96">
        <f t="shared" si="0"/>
        <v>827479</v>
      </c>
    </row>
    <row r="28" spans="1:5" ht="12.75">
      <c r="A28" s="93">
        <v>1989</v>
      </c>
      <c r="B28" s="94">
        <v>17</v>
      </c>
      <c r="C28" s="95">
        <v>426524</v>
      </c>
      <c r="D28" s="95">
        <v>408992</v>
      </c>
      <c r="E28" s="96">
        <f t="shared" si="0"/>
        <v>835516</v>
      </c>
    </row>
    <row r="29" spans="1:5" ht="12.75">
      <c r="A29" s="93">
        <v>1988</v>
      </c>
      <c r="B29" s="94">
        <v>18</v>
      </c>
      <c r="C29" s="95">
        <v>430077</v>
      </c>
      <c r="D29" s="95">
        <v>411375</v>
      </c>
      <c r="E29" s="96">
        <f t="shared" si="0"/>
        <v>841452</v>
      </c>
    </row>
    <row r="30" spans="1:5" ht="12.75">
      <c r="A30" s="93">
        <v>1987</v>
      </c>
      <c r="B30" s="94">
        <v>19</v>
      </c>
      <c r="C30" s="95">
        <v>423899</v>
      </c>
      <c r="D30" s="95">
        <v>408815</v>
      </c>
      <c r="E30" s="96">
        <f t="shared" si="0"/>
        <v>832714</v>
      </c>
    </row>
    <row r="31" spans="1:5" ht="12.75">
      <c r="A31" s="93">
        <v>1986</v>
      </c>
      <c r="B31" s="94">
        <v>20</v>
      </c>
      <c r="C31" s="95">
        <v>422674</v>
      </c>
      <c r="D31" s="95">
        <v>411646</v>
      </c>
      <c r="E31" s="96">
        <f t="shared" si="0"/>
        <v>834320</v>
      </c>
    </row>
    <row r="32" spans="1:5" ht="12.75">
      <c r="A32" s="93">
        <v>1985</v>
      </c>
      <c r="B32" s="94">
        <v>21</v>
      </c>
      <c r="C32" s="95">
        <v>409490</v>
      </c>
      <c r="D32" s="95">
        <v>403849</v>
      </c>
      <c r="E32" s="96">
        <f t="shared" si="0"/>
        <v>813339</v>
      </c>
    </row>
    <row r="33" spans="1:5" ht="12.75">
      <c r="A33" s="93">
        <v>1984</v>
      </c>
      <c r="B33" s="94">
        <v>22</v>
      </c>
      <c r="C33" s="95">
        <v>396717</v>
      </c>
      <c r="D33" s="95">
        <v>394955</v>
      </c>
      <c r="E33" s="96">
        <f t="shared" si="0"/>
        <v>791672</v>
      </c>
    </row>
    <row r="34" spans="1:5" ht="12.75">
      <c r="A34" s="93">
        <v>1983</v>
      </c>
      <c r="B34" s="94">
        <v>23</v>
      </c>
      <c r="C34" s="95">
        <v>384927</v>
      </c>
      <c r="D34" s="95">
        <v>387962</v>
      </c>
      <c r="E34" s="96">
        <f t="shared" si="0"/>
        <v>772889</v>
      </c>
    </row>
    <row r="35" spans="1:5" ht="12.75">
      <c r="A35" s="93">
        <v>1982</v>
      </c>
      <c r="B35" s="94">
        <v>24</v>
      </c>
      <c r="C35" s="95">
        <v>406755</v>
      </c>
      <c r="D35" s="95">
        <v>410115</v>
      </c>
      <c r="E35" s="96">
        <f t="shared" si="0"/>
        <v>816870</v>
      </c>
    </row>
    <row r="36" spans="1:5" ht="12.75">
      <c r="A36" s="93">
        <v>1981</v>
      </c>
      <c r="B36" s="94">
        <v>25</v>
      </c>
      <c r="C36" s="95">
        <v>406602</v>
      </c>
      <c r="D36" s="95">
        <v>413058</v>
      </c>
      <c r="E36" s="96">
        <f t="shared" si="0"/>
        <v>819660</v>
      </c>
    </row>
    <row r="37" spans="1:5" ht="12.75">
      <c r="A37" s="93">
        <v>1980</v>
      </c>
      <c r="B37" s="94">
        <v>26</v>
      </c>
      <c r="C37" s="95">
        <v>408553</v>
      </c>
      <c r="D37" s="95">
        <v>418259</v>
      </c>
      <c r="E37" s="96">
        <f t="shared" si="0"/>
        <v>826812</v>
      </c>
    </row>
    <row r="38" spans="1:5" ht="12.75">
      <c r="A38" s="93">
        <v>1979</v>
      </c>
      <c r="B38" s="94">
        <v>27</v>
      </c>
      <c r="C38" s="95">
        <v>385528</v>
      </c>
      <c r="D38" s="95">
        <v>393957</v>
      </c>
      <c r="E38" s="96">
        <f t="shared" si="0"/>
        <v>779485</v>
      </c>
    </row>
    <row r="39" spans="1:5" ht="12.75">
      <c r="A39" s="93">
        <v>1978</v>
      </c>
      <c r="B39" s="94">
        <v>28</v>
      </c>
      <c r="C39" s="95">
        <v>379011</v>
      </c>
      <c r="D39" s="95">
        <v>385089</v>
      </c>
      <c r="E39" s="96">
        <f t="shared" si="0"/>
        <v>764100</v>
      </c>
    </row>
    <row r="40" spans="1:5" ht="12.75">
      <c r="A40" s="93">
        <v>1977</v>
      </c>
      <c r="B40" s="94">
        <v>29</v>
      </c>
      <c r="C40" s="95">
        <v>386282</v>
      </c>
      <c r="D40" s="95">
        <v>391226</v>
      </c>
      <c r="E40" s="96">
        <f t="shared" si="0"/>
        <v>777508</v>
      </c>
    </row>
    <row r="41" spans="1:5" ht="12.75">
      <c r="A41" s="93">
        <v>1976</v>
      </c>
      <c r="B41" s="94">
        <v>30</v>
      </c>
      <c r="C41" s="95">
        <v>377584</v>
      </c>
      <c r="D41" s="95">
        <v>383746</v>
      </c>
      <c r="E41" s="96">
        <f t="shared" si="0"/>
        <v>761330</v>
      </c>
    </row>
    <row r="42" spans="1:5" ht="12.75">
      <c r="A42" s="93">
        <v>1975</v>
      </c>
      <c r="B42" s="94">
        <v>31</v>
      </c>
      <c r="C42" s="95">
        <v>390781</v>
      </c>
      <c r="D42" s="95">
        <v>396847</v>
      </c>
      <c r="E42" s="96">
        <f t="shared" si="0"/>
        <v>787628</v>
      </c>
    </row>
    <row r="43" spans="1:5" ht="12.75">
      <c r="A43" s="93">
        <v>1974</v>
      </c>
      <c r="B43" s="94">
        <v>32</v>
      </c>
      <c r="C43" s="95">
        <v>415377</v>
      </c>
      <c r="D43" s="95">
        <v>421605</v>
      </c>
      <c r="E43" s="96">
        <f t="shared" si="0"/>
        <v>836982</v>
      </c>
    </row>
    <row r="44" spans="1:5" ht="12.75">
      <c r="A44" s="93">
        <v>1973</v>
      </c>
      <c r="B44" s="94">
        <v>33</v>
      </c>
      <c r="C44" s="95">
        <v>441606</v>
      </c>
      <c r="D44" s="95">
        <v>447844</v>
      </c>
      <c r="E44" s="96">
        <f t="shared" si="0"/>
        <v>889450</v>
      </c>
    </row>
    <row r="45" spans="1:5" ht="12.75">
      <c r="A45" s="93">
        <v>1972</v>
      </c>
      <c r="B45" s="94">
        <v>34</v>
      </c>
      <c r="C45" s="95">
        <v>455033</v>
      </c>
      <c r="D45" s="95">
        <v>460859</v>
      </c>
      <c r="E45" s="96">
        <f t="shared" si="0"/>
        <v>915892</v>
      </c>
    </row>
    <row r="46" spans="1:5" ht="12.75">
      <c r="A46" s="93">
        <v>1971</v>
      </c>
      <c r="B46" s="94">
        <v>35</v>
      </c>
      <c r="C46" s="95">
        <v>454222</v>
      </c>
      <c r="D46" s="95">
        <v>460891</v>
      </c>
      <c r="E46" s="96">
        <f t="shared" si="0"/>
        <v>915113</v>
      </c>
    </row>
    <row r="47" spans="1:5" ht="12.75">
      <c r="A47" s="93">
        <v>1970</v>
      </c>
      <c r="B47" s="94">
        <v>36</v>
      </c>
      <c r="C47" s="95">
        <v>445978</v>
      </c>
      <c r="D47" s="95">
        <v>452675</v>
      </c>
      <c r="E47" s="96">
        <f t="shared" si="0"/>
        <v>898653</v>
      </c>
    </row>
    <row r="48" spans="1:5" ht="12.75">
      <c r="A48" s="93">
        <v>1969</v>
      </c>
      <c r="B48" s="94">
        <v>37</v>
      </c>
      <c r="C48" s="95">
        <v>442391</v>
      </c>
      <c r="D48" s="95">
        <v>449137</v>
      </c>
      <c r="E48" s="96">
        <f t="shared" si="0"/>
        <v>891528</v>
      </c>
    </row>
    <row r="49" spans="1:5" ht="12.75">
      <c r="A49" s="93">
        <v>1968</v>
      </c>
      <c r="B49" s="94">
        <v>38</v>
      </c>
      <c r="C49" s="95">
        <v>439605</v>
      </c>
      <c r="D49" s="95">
        <v>448121</v>
      </c>
      <c r="E49" s="96">
        <f t="shared" si="0"/>
        <v>887726</v>
      </c>
    </row>
    <row r="50" spans="1:5" ht="12.75">
      <c r="A50" s="93">
        <v>1967</v>
      </c>
      <c r="B50" s="94">
        <v>39</v>
      </c>
      <c r="C50" s="95">
        <v>439503</v>
      </c>
      <c r="D50" s="95">
        <v>448466</v>
      </c>
      <c r="E50" s="96">
        <f t="shared" si="0"/>
        <v>887969</v>
      </c>
    </row>
    <row r="51" spans="1:5" ht="12.75">
      <c r="A51" s="93">
        <v>1966</v>
      </c>
      <c r="B51" s="94">
        <v>40</v>
      </c>
      <c r="C51" s="95">
        <v>451542</v>
      </c>
      <c r="D51" s="95">
        <v>462648</v>
      </c>
      <c r="E51" s="96">
        <f t="shared" si="0"/>
        <v>914190</v>
      </c>
    </row>
    <row r="52" spans="1:5" ht="12.75">
      <c r="A52" s="93">
        <v>1965</v>
      </c>
      <c r="B52" s="94">
        <v>41</v>
      </c>
      <c r="C52" s="95">
        <v>452073</v>
      </c>
      <c r="D52" s="95">
        <v>463810</v>
      </c>
      <c r="E52" s="96">
        <f t="shared" si="0"/>
        <v>915883</v>
      </c>
    </row>
    <row r="53" spans="1:5" ht="12.75">
      <c r="A53" s="93">
        <v>1964</v>
      </c>
      <c r="B53" s="94">
        <v>42</v>
      </c>
      <c r="C53" s="95">
        <v>457401</v>
      </c>
      <c r="D53" s="95">
        <v>470145</v>
      </c>
      <c r="E53" s="96">
        <f t="shared" si="0"/>
        <v>927546</v>
      </c>
    </row>
    <row r="54" spans="1:5" ht="12.75">
      <c r="A54" s="93">
        <v>1963</v>
      </c>
      <c r="B54" s="94">
        <v>43</v>
      </c>
      <c r="C54" s="95">
        <v>451935</v>
      </c>
      <c r="D54" s="95">
        <v>467446</v>
      </c>
      <c r="E54" s="96">
        <f t="shared" si="0"/>
        <v>919381</v>
      </c>
    </row>
    <row r="55" spans="1:5" ht="12.75">
      <c r="A55" s="93">
        <v>1962</v>
      </c>
      <c r="B55" s="94">
        <v>44</v>
      </c>
      <c r="C55" s="95">
        <v>437254</v>
      </c>
      <c r="D55" s="95">
        <v>452521</v>
      </c>
      <c r="E55" s="96">
        <f t="shared" si="0"/>
        <v>889775</v>
      </c>
    </row>
    <row r="56" spans="1:5" ht="12.75">
      <c r="A56" s="93">
        <v>1961</v>
      </c>
      <c r="B56" s="94">
        <v>45</v>
      </c>
      <c r="C56" s="95">
        <v>440409</v>
      </c>
      <c r="D56" s="95">
        <v>454009</v>
      </c>
      <c r="E56" s="96">
        <f t="shared" si="0"/>
        <v>894418</v>
      </c>
    </row>
    <row r="57" spans="1:5" ht="12.75">
      <c r="A57" s="93">
        <v>1960</v>
      </c>
      <c r="B57" s="94">
        <v>46</v>
      </c>
      <c r="C57" s="95">
        <v>437749</v>
      </c>
      <c r="D57" s="95">
        <v>452645</v>
      </c>
      <c r="E57" s="96">
        <f t="shared" si="0"/>
        <v>890394</v>
      </c>
    </row>
    <row r="58" spans="1:5" ht="12.75">
      <c r="A58" s="93">
        <v>1959</v>
      </c>
      <c r="B58" s="94">
        <v>47</v>
      </c>
      <c r="C58" s="95">
        <v>433986</v>
      </c>
      <c r="D58" s="95">
        <v>451695</v>
      </c>
      <c r="E58" s="96">
        <f t="shared" si="0"/>
        <v>885681</v>
      </c>
    </row>
    <row r="59" spans="1:5" ht="12.75">
      <c r="A59" s="93">
        <v>1958</v>
      </c>
      <c r="B59" s="94">
        <v>48</v>
      </c>
      <c r="C59" s="95">
        <v>423748</v>
      </c>
      <c r="D59" s="95">
        <v>443750</v>
      </c>
      <c r="E59" s="96">
        <f t="shared" si="0"/>
        <v>867498</v>
      </c>
    </row>
    <row r="60" spans="1:5" ht="12.75">
      <c r="A60" s="93">
        <v>1957</v>
      </c>
      <c r="B60" s="94">
        <v>49</v>
      </c>
      <c r="C60" s="95">
        <v>424471</v>
      </c>
      <c r="D60" s="95">
        <v>442265</v>
      </c>
      <c r="E60" s="96">
        <f t="shared" si="0"/>
        <v>866736</v>
      </c>
    </row>
    <row r="61" spans="1:5" ht="12.75">
      <c r="A61" s="93">
        <v>1956</v>
      </c>
      <c r="B61" s="94">
        <v>50</v>
      </c>
      <c r="C61" s="95">
        <v>420101</v>
      </c>
      <c r="D61" s="95">
        <v>441439</v>
      </c>
      <c r="E61" s="96">
        <f t="shared" si="0"/>
        <v>861540</v>
      </c>
    </row>
    <row r="62" spans="1:5" ht="12.75">
      <c r="A62" s="93">
        <v>1955</v>
      </c>
      <c r="B62" s="94">
        <v>51</v>
      </c>
      <c r="C62" s="95">
        <v>414691</v>
      </c>
      <c r="D62" s="95">
        <v>437881</v>
      </c>
      <c r="E62" s="96">
        <f t="shared" si="0"/>
        <v>852572</v>
      </c>
    </row>
    <row r="63" spans="1:5" ht="12.75">
      <c r="A63" s="93">
        <v>1954</v>
      </c>
      <c r="B63" s="94">
        <v>52</v>
      </c>
      <c r="C63" s="95">
        <v>418147</v>
      </c>
      <c r="D63" s="95">
        <v>437094</v>
      </c>
      <c r="E63" s="96">
        <f t="shared" si="0"/>
        <v>855241</v>
      </c>
    </row>
    <row r="64" spans="1:5" ht="12.75">
      <c r="A64" s="93">
        <v>1953</v>
      </c>
      <c r="B64" s="94">
        <v>53</v>
      </c>
      <c r="C64" s="95">
        <v>410276</v>
      </c>
      <c r="D64" s="95">
        <v>430704</v>
      </c>
      <c r="E64" s="96">
        <f t="shared" si="0"/>
        <v>840980</v>
      </c>
    </row>
    <row r="65" spans="1:5" ht="12.75">
      <c r="A65" s="93">
        <v>1952</v>
      </c>
      <c r="B65" s="94">
        <v>54</v>
      </c>
      <c r="C65" s="95">
        <v>417803</v>
      </c>
      <c r="D65" s="95">
        <v>438129</v>
      </c>
      <c r="E65" s="96">
        <f t="shared" si="0"/>
        <v>855932</v>
      </c>
    </row>
    <row r="66" spans="1:5" ht="12.75">
      <c r="A66" s="93">
        <v>1951</v>
      </c>
      <c r="B66" s="94">
        <v>55</v>
      </c>
      <c r="C66" s="95">
        <v>409351</v>
      </c>
      <c r="D66" s="95">
        <v>427181</v>
      </c>
      <c r="E66" s="96">
        <f t="shared" si="0"/>
        <v>836532</v>
      </c>
    </row>
    <row r="67" spans="1:5" ht="12.75">
      <c r="A67" s="93">
        <v>1950</v>
      </c>
      <c r="B67" s="94">
        <v>56</v>
      </c>
      <c r="C67" s="95">
        <v>426817</v>
      </c>
      <c r="D67" s="95">
        <v>444179</v>
      </c>
      <c r="E67" s="96">
        <f t="shared" si="0"/>
        <v>870996</v>
      </c>
    </row>
    <row r="68" spans="1:5" ht="12.75">
      <c r="A68" s="93">
        <v>1949</v>
      </c>
      <c r="B68" s="94">
        <v>57</v>
      </c>
      <c r="C68" s="95">
        <v>421139</v>
      </c>
      <c r="D68" s="95">
        <v>437837</v>
      </c>
      <c r="E68" s="96">
        <f t="shared" si="0"/>
        <v>858976</v>
      </c>
    </row>
    <row r="69" spans="1:5" ht="12.75">
      <c r="A69" s="93">
        <v>1948</v>
      </c>
      <c r="B69" s="94">
        <v>58</v>
      </c>
      <c r="C69" s="95">
        <v>421276</v>
      </c>
      <c r="D69" s="95">
        <v>436627</v>
      </c>
      <c r="E69" s="96">
        <f t="shared" si="0"/>
        <v>857903</v>
      </c>
    </row>
    <row r="70" spans="1:5" ht="12.75">
      <c r="A70" s="93">
        <v>1947</v>
      </c>
      <c r="B70" s="94">
        <v>59</v>
      </c>
      <c r="C70" s="95">
        <v>412696</v>
      </c>
      <c r="D70" s="95">
        <v>430190</v>
      </c>
      <c r="E70" s="96">
        <f t="shared" si="0"/>
        <v>842886</v>
      </c>
    </row>
    <row r="71" spans="1:5" ht="12.75">
      <c r="A71" s="93">
        <v>1946</v>
      </c>
      <c r="B71" s="94">
        <v>60</v>
      </c>
      <c r="C71" s="95">
        <v>390636</v>
      </c>
      <c r="D71" s="95">
        <v>408877</v>
      </c>
      <c r="E71" s="96">
        <f t="shared" si="0"/>
        <v>799513</v>
      </c>
    </row>
    <row r="72" spans="1:5" ht="12.75">
      <c r="A72" s="93">
        <v>1945</v>
      </c>
      <c r="B72" s="94">
        <v>61</v>
      </c>
      <c r="C72" s="95">
        <v>295562</v>
      </c>
      <c r="D72" s="95">
        <v>310753</v>
      </c>
      <c r="E72" s="96">
        <f t="shared" si="0"/>
        <v>606315</v>
      </c>
    </row>
    <row r="73" spans="1:5" ht="12.75">
      <c r="A73" s="93">
        <v>1944</v>
      </c>
      <c r="B73" s="94">
        <v>62</v>
      </c>
      <c r="C73" s="95">
        <v>287744</v>
      </c>
      <c r="D73" s="95">
        <v>306546</v>
      </c>
      <c r="E73" s="96">
        <f t="shared" si="0"/>
        <v>594290</v>
      </c>
    </row>
    <row r="74" spans="1:5" ht="12.75">
      <c r="A74" s="93">
        <v>1943</v>
      </c>
      <c r="B74" s="94">
        <v>63</v>
      </c>
      <c r="C74" s="95">
        <v>280181</v>
      </c>
      <c r="D74" s="95">
        <v>298025</v>
      </c>
      <c r="E74" s="96">
        <f t="shared" si="0"/>
        <v>578206</v>
      </c>
    </row>
    <row r="75" spans="1:5" ht="12.75">
      <c r="A75" s="93">
        <v>1942</v>
      </c>
      <c r="B75" s="94">
        <v>64</v>
      </c>
      <c r="C75" s="95">
        <v>261987</v>
      </c>
      <c r="D75" s="95">
        <v>279405</v>
      </c>
      <c r="E75" s="96">
        <f t="shared" si="0"/>
        <v>541392</v>
      </c>
    </row>
    <row r="76" spans="1:5" ht="12.75">
      <c r="A76" s="93">
        <v>1941</v>
      </c>
      <c r="B76" s="94">
        <v>65</v>
      </c>
      <c r="C76" s="95">
        <v>230718</v>
      </c>
      <c r="D76" s="95">
        <v>251430</v>
      </c>
      <c r="E76" s="96">
        <f aca="true" t="shared" si="1" ref="E76:E111">C76+D76</f>
        <v>482148</v>
      </c>
    </row>
    <row r="77" spans="1:5" ht="12.75">
      <c r="A77" s="93">
        <v>1940</v>
      </c>
      <c r="B77" s="94">
        <v>66</v>
      </c>
      <c r="C77" s="95">
        <v>237904</v>
      </c>
      <c r="D77" s="95">
        <v>264798</v>
      </c>
      <c r="E77" s="96">
        <f t="shared" si="1"/>
        <v>502702</v>
      </c>
    </row>
    <row r="78" spans="1:5" ht="12.75">
      <c r="A78" s="93">
        <v>1939</v>
      </c>
      <c r="B78" s="94">
        <v>67</v>
      </c>
      <c r="C78" s="95">
        <v>248103</v>
      </c>
      <c r="D78" s="95">
        <v>281522</v>
      </c>
      <c r="E78" s="96">
        <f t="shared" si="1"/>
        <v>529625</v>
      </c>
    </row>
    <row r="79" spans="1:5" ht="12.75">
      <c r="A79" s="93">
        <v>1938</v>
      </c>
      <c r="B79" s="94">
        <v>68</v>
      </c>
      <c r="C79" s="95">
        <v>240494</v>
      </c>
      <c r="D79" s="95">
        <v>278730</v>
      </c>
      <c r="E79" s="96">
        <f t="shared" si="1"/>
        <v>519224</v>
      </c>
    </row>
    <row r="80" spans="1:5" ht="12.75">
      <c r="A80" s="93">
        <v>1937</v>
      </c>
      <c r="B80" s="94">
        <v>69</v>
      </c>
      <c r="C80" s="95">
        <v>236209</v>
      </c>
      <c r="D80" s="95">
        <v>276759</v>
      </c>
      <c r="E80" s="96">
        <f t="shared" si="1"/>
        <v>512968</v>
      </c>
    </row>
    <row r="81" spans="1:5" ht="12.75">
      <c r="A81" s="93">
        <v>1936</v>
      </c>
      <c r="B81" s="94">
        <v>70</v>
      </c>
      <c r="C81" s="95">
        <v>234989</v>
      </c>
      <c r="D81" s="95">
        <v>281247</v>
      </c>
      <c r="E81" s="96">
        <f t="shared" si="1"/>
        <v>516236</v>
      </c>
    </row>
    <row r="82" spans="1:5" ht="12.75">
      <c r="A82" s="93">
        <v>1935</v>
      </c>
      <c r="B82" s="94">
        <v>71</v>
      </c>
      <c r="C82" s="95">
        <v>226283</v>
      </c>
      <c r="D82" s="95">
        <v>279786</v>
      </c>
      <c r="E82" s="96">
        <f t="shared" si="1"/>
        <v>506069</v>
      </c>
    </row>
    <row r="83" spans="1:5" ht="12.75">
      <c r="A83" s="93">
        <v>1934</v>
      </c>
      <c r="B83" s="94">
        <v>72</v>
      </c>
      <c r="C83" s="95">
        <v>226298</v>
      </c>
      <c r="D83" s="95">
        <v>285528</v>
      </c>
      <c r="E83" s="96">
        <f t="shared" si="1"/>
        <v>511826</v>
      </c>
    </row>
    <row r="84" spans="1:5" ht="12.75">
      <c r="A84" s="93">
        <v>1933</v>
      </c>
      <c r="B84" s="94">
        <v>73</v>
      </c>
      <c r="C84" s="95">
        <v>215888</v>
      </c>
      <c r="D84" s="95">
        <v>278936</v>
      </c>
      <c r="E84" s="96">
        <f t="shared" si="1"/>
        <v>494824</v>
      </c>
    </row>
    <row r="85" spans="1:5" ht="12.75">
      <c r="A85" s="93">
        <v>1932</v>
      </c>
      <c r="B85" s="94">
        <v>74</v>
      </c>
      <c r="C85" s="95">
        <v>217298</v>
      </c>
      <c r="D85" s="95">
        <v>288126</v>
      </c>
      <c r="E85" s="96">
        <f t="shared" si="1"/>
        <v>505424</v>
      </c>
    </row>
    <row r="86" spans="1:5" ht="12.75">
      <c r="A86" s="93">
        <v>1931</v>
      </c>
      <c r="B86" s="94">
        <v>75</v>
      </c>
      <c r="C86" s="95">
        <v>205929</v>
      </c>
      <c r="D86" s="95">
        <v>281318</v>
      </c>
      <c r="E86" s="96">
        <f t="shared" si="1"/>
        <v>487247</v>
      </c>
    </row>
    <row r="87" spans="1:5" ht="12.75">
      <c r="A87" s="93">
        <v>1930</v>
      </c>
      <c r="B87" s="94">
        <v>76</v>
      </c>
      <c r="C87" s="95">
        <v>200650</v>
      </c>
      <c r="D87" s="95">
        <v>282356</v>
      </c>
      <c r="E87" s="96">
        <f t="shared" si="1"/>
        <v>483006</v>
      </c>
    </row>
    <row r="88" spans="1:5" ht="12.75">
      <c r="A88" s="93">
        <v>1929</v>
      </c>
      <c r="B88" s="94">
        <v>77</v>
      </c>
      <c r="C88" s="95">
        <v>182650</v>
      </c>
      <c r="D88" s="95">
        <v>263224</v>
      </c>
      <c r="E88" s="96">
        <f t="shared" si="1"/>
        <v>445874</v>
      </c>
    </row>
    <row r="89" spans="1:5" ht="12.75">
      <c r="A89" s="93">
        <v>1928</v>
      </c>
      <c r="B89" s="94">
        <v>78</v>
      </c>
      <c r="C89" s="95">
        <v>172529</v>
      </c>
      <c r="D89" s="95">
        <v>259268</v>
      </c>
      <c r="E89" s="96">
        <f t="shared" si="1"/>
        <v>431797</v>
      </c>
    </row>
    <row r="90" spans="1:5" ht="12.75">
      <c r="A90" s="93">
        <v>1927</v>
      </c>
      <c r="B90" s="94">
        <v>79</v>
      </c>
      <c r="C90" s="95">
        <v>159727</v>
      </c>
      <c r="D90" s="95">
        <v>248630</v>
      </c>
      <c r="E90" s="96">
        <f t="shared" si="1"/>
        <v>408357</v>
      </c>
    </row>
    <row r="91" spans="1:5" ht="12.75">
      <c r="A91" s="93">
        <v>1926</v>
      </c>
      <c r="B91" s="94">
        <v>80</v>
      </c>
      <c r="C91" s="95">
        <v>149953</v>
      </c>
      <c r="D91" s="95">
        <v>241734</v>
      </c>
      <c r="E91" s="96">
        <f t="shared" si="1"/>
        <v>391687</v>
      </c>
    </row>
    <row r="92" spans="1:5" ht="12.75">
      <c r="A92" s="93">
        <v>1925</v>
      </c>
      <c r="B92" s="94">
        <v>81</v>
      </c>
      <c r="C92" s="95">
        <v>138833</v>
      </c>
      <c r="D92" s="95">
        <v>232372</v>
      </c>
      <c r="E92" s="96">
        <f t="shared" si="1"/>
        <v>371205</v>
      </c>
    </row>
    <row r="93" spans="1:5" ht="12.75">
      <c r="A93" s="93">
        <v>1924</v>
      </c>
      <c r="B93" s="94">
        <v>82</v>
      </c>
      <c r="C93" s="95">
        <v>123468</v>
      </c>
      <c r="D93" s="95">
        <v>217778</v>
      </c>
      <c r="E93" s="96">
        <f t="shared" si="1"/>
        <v>341246</v>
      </c>
    </row>
    <row r="94" spans="1:5" ht="12.75">
      <c r="A94" s="93">
        <v>1923</v>
      </c>
      <c r="B94" s="94">
        <v>83</v>
      </c>
      <c r="C94" s="95">
        <v>113387</v>
      </c>
      <c r="D94" s="95">
        <v>207046</v>
      </c>
      <c r="E94" s="96">
        <f t="shared" si="1"/>
        <v>320433</v>
      </c>
    </row>
    <row r="95" spans="1:5" ht="12.75">
      <c r="A95" s="93">
        <v>1922</v>
      </c>
      <c r="B95" s="94">
        <v>84</v>
      </c>
      <c r="C95" s="95">
        <v>102888</v>
      </c>
      <c r="D95" s="95">
        <v>195573</v>
      </c>
      <c r="E95" s="96">
        <f t="shared" si="1"/>
        <v>298461</v>
      </c>
    </row>
    <row r="96" spans="1:5" ht="12.75">
      <c r="A96" s="93">
        <v>1921</v>
      </c>
      <c r="B96" s="94">
        <v>85</v>
      </c>
      <c r="C96" s="95">
        <v>94177</v>
      </c>
      <c r="D96" s="95">
        <v>186740</v>
      </c>
      <c r="E96" s="96">
        <f t="shared" si="1"/>
        <v>280917</v>
      </c>
    </row>
    <row r="97" spans="1:5" ht="12.75">
      <c r="A97" s="93">
        <v>1920</v>
      </c>
      <c r="B97" s="94">
        <v>86</v>
      </c>
      <c r="C97" s="95">
        <v>84323</v>
      </c>
      <c r="D97" s="95">
        <v>172771</v>
      </c>
      <c r="E97" s="96">
        <f t="shared" si="1"/>
        <v>257094</v>
      </c>
    </row>
    <row r="98" spans="1:5" ht="12.75">
      <c r="A98" s="93">
        <v>1919</v>
      </c>
      <c r="B98" s="94">
        <v>87</v>
      </c>
      <c r="C98" s="95">
        <v>42998</v>
      </c>
      <c r="D98" s="95">
        <v>94664</v>
      </c>
      <c r="E98" s="96">
        <f t="shared" si="1"/>
        <v>137662</v>
      </c>
    </row>
    <row r="99" spans="1:5" ht="12.75">
      <c r="A99" s="93">
        <v>1918</v>
      </c>
      <c r="B99" s="94">
        <v>88</v>
      </c>
      <c r="C99" s="95">
        <v>31487</v>
      </c>
      <c r="D99" s="95">
        <v>75053</v>
      </c>
      <c r="E99" s="96">
        <f t="shared" si="1"/>
        <v>106540</v>
      </c>
    </row>
    <row r="100" spans="1:5" ht="12.75">
      <c r="A100" s="93">
        <v>1917</v>
      </c>
      <c r="B100" s="94">
        <v>89</v>
      </c>
      <c r="C100" s="95">
        <v>23415</v>
      </c>
      <c r="D100" s="95">
        <v>59718</v>
      </c>
      <c r="E100" s="96">
        <f t="shared" si="1"/>
        <v>83133</v>
      </c>
    </row>
    <row r="101" spans="1:5" ht="12.75">
      <c r="A101" s="93">
        <v>1916</v>
      </c>
      <c r="B101" s="94">
        <v>90</v>
      </c>
      <c r="C101" s="95">
        <v>18160</v>
      </c>
      <c r="D101" s="95">
        <v>48052</v>
      </c>
      <c r="E101" s="96">
        <f t="shared" si="1"/>
        <v>66212</v>
      </c>
    </row>
    <row r="102" spans="1:5" ht="12.75">
      <c r="A102" s="93">
        <v>1915</v>
      </c>
      <c r="B102" s="94">
        <v>91</v>
      </c>
      <c r="C102" s="95">
        <v>17133</v>
      </c>
      <c r="D102" s="95">
        <v>49962</v>
      </c>
      <c r="E102" s="96">
        <f t="shared" si="1"/>
        <v>67095</v>
      </c>
    </row>
    <row r="103" spans="1:5" ht="12.75">
      <c r="A103" s="93">
        <v>1914</v>
      </c>
      <c r="B103" s="94">
        <v>92</v>
      </c>
      <c r="C103" s="95">
        <v>20524</v>
      </c>
      <c r="D103" s="95">
        <v>63963</v>
      </c>
      <c r="E103" s="96">
        <f t="shared" si="1"/>
        <v>84487</v>
      </c>
    </row>
    <row r="104" spans="1:5" ht="12.75">
      <c r="A104" s="93">
        <v>1913</v>
      </c>
      <c r="B104" s="94">
        <v>93</v>
      </c>
      <c r="C104" s="95">
        <v>15647</v>
      </c>
      <c r="D104" s="95">
        <v>51471</v>
      </c>
      <c r="E104" s="96">
        <f t="shared" si="1"/>
        <v>67118</v>
      </c>
    </row>
    <row r="105" spans="1:5" ht="12.75">
      <c r="A105" s="93">
        <v>1912</v>
      </c>
      <c r="B105" s="94">
        <v>94</v>
      </c>
      <c r="C105" s="95">
        <v>11281</v>
      </c>
      <c r="D105" s="95">
        <v>40713</v>
      </c>
      <c r="E105" s="96">
        <f t="shared" si="1"/>
        <v>51994</v>
      </c>
    </row>
    <row r="106" spans="1:5" ht="12.75">
      <c r="A106" s="93">
        <v>1911</v>
      </c>
      <c r="B106" s="94">
        <v>95</v>
      </c>
      <c r="C106" s="95">
        <v>7484</v>
      </c>
      <c r="D106" s="95">
        <v>29336</v>
      </c>
      <c r="E106" s="96">
        <f t="shared" si="1"/>
        <v>36820</v>
      </c>
    </row>
    <row r="107" spans="1:5" ht="12.75">
      <c r="A107" s="93">
        <v>1910</v>
      </c>
      <c r="B107" s="94">
        <v>96</v>
      </c>
      <c r="C107" s="95">
        <v>5338</v>
      </c>
      <c r="D107" s="95">
        <v>22802</v>
      </c>
      <c r="E107" s="96">
        <f t="shared" si="1"/>
        <v>28140</v>
      </c>
    </row>
    <row r="108" spans="1:5" ht="12.75">
      <c r="A108" s="93">
        <v>1909</v>
      </c>
      <c r="B108" s="94">
        <v>97</v>
      </c>
      <c r="C108" s="95">
        <v>3366</v>
      </c>
      <c r="D108" s="95">
        <v>15699</v>
      </c>
      <c r="E108" s="96">
        <f t="shared" si="1"/>
        <v>19065</v>
      </c>
    </row>
    <row r="109" spans="1:5" ht="12.75">
      <c r="A109" s="93">
        <v>1908</v>
      </c>
      <c r="B109" s="94">
        <v>98</v>
      </c>
      <c r="C109" s="95">
        <v>2178</v>
      </c>
      <c r="D109" s="95">
        <v>10985</v>
      </c>
      <c r="E109" s="96">
        <f t="shared" si="1"/>
        <v>13163</v>
      </c>
    </row>
    <row r="110" spans="1:5" ht="12.75">
      <c r="A110" s="93">
        <v>1907</v>
      </c>
      <c r="B110" s="94">
        <v>99</v>
      </c>
      <c r="C110" s="95">
        <v>1258</v>
      </c>
      <c r="D110" s="95">
        <v>6945</v>
      </c>
      <c r="E110" s="96">
        <f t="shared" si="1"/>
        <v>8203</v>
      </c>
    </row>
    <row r="111" spans="1:8" ht="12.75">
      <c r="A111" s="93" t="s">
        <v>90</v>
      </c>
      <c r="B111" s="94" t="s">
        <v>49</v>
      </c>
      <c r="C111" s="95">
        <v>2443</v>
      </c>
      <c r="D111" s="95">
        <v>11983</v>
      </c>
      <c r="E111" s="96">
        <f t="shared" si="1"/>
        <v>14426</v>
      </c>
      <c r="G111" s="44"/>
      <c r="H111" s="44"/>
    </row>
    <row r="112" spans="3:4" ht="12.75">
      <c r="C112" s="48"/>
      <c r="D112" s="48"/>
    </row>
    <row r="113" spans="3:4" ht="12.75">
      <c r="C113" s="48"/>
      <c r="D113" s="48"/>
    </row>
    <row r="114" spans="3:4" ht="12.75">
      <c r="C114" s="48"/>
      <c r="D114" s="48"/>
    </row>
    <row r="115" spans="3:4" ht="12.75">
      <c r="C115" s="48"/>
      <c r="D115" s="48"/>
    </row>
    <row r="116" spans="3:4" ht="12.75">
      <c r="C116" s="48"/>
      <c r="D116" s="48"/>
    </row>
    <row r="117" spans="3:4" ht="12.75">
      <c r="C117" s="48"/>
      <c r="D117" s="48"/>
    </row>
    <row r="118" spans="3:4" ht="12.75">
      <c r="C118" s="48"/>
      <c r="D118" s="48"/>
    </row>
    <row r="119" spans="3:4" ht="12.75">
      <c r="C119" s="48"/>
      <c r="D119" s="48"/>
    </row>
    <row r="120" spans="3:4" ht="12.75">
      <c r="C120" s="48"/>
      <c r="D120" s="48"/>
    </row>
    <row r="121" spans="3:4" ht="12.75">
      <c r="C121" s="48"/>
      <c r="D121" s="48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">
      <selection activeCell="A7" sqref="A7"/>
    </sheetView>
  </sheetViews>
  <sheetFormatPr defaultColWidth="11.421875" defaultRowHeight="12.75"/>
  <cols>
    <col min="1" max="1" width="18.00390625" style="0" bestFit="1" customWidth="1"/>
    <col min="2" max="2" width="9.57421875" style="0" bestFit="1" customWidth="1"/>
    <col min="6" max="6" width="11.421875" style="44" customWidth="1"/>
  </cols>
  <sheetData>
    <row r="1" ht="12.75">
      <c r="A1" s="19" t="s">
        <v>82</v>
      </c>
    </row>
    <row r="2" ht="12.75">
      <c r="A2" s="1" t="s">
        <v>83</v>
      </c>
    </row>
    <row r="3" ht="12.75">
      <c r="A3" t="s">
        <v>84</v>
      </c>
    </row>
    <row r="4" ht="12.75">
      <c r="A4" s="2" t="s">
        <v>36</v>
      </c>
    </row>
    <row r="5" ht="12.75">
      <c r="A5" s="2"/>
    </row>
    <row r="6" ht="12.75">
      <c r="A6" s="2"/>
    </row>
    <row r="7" ht="12.75">
      <c r="A7" s="2"/>
    </row>
    <row r="8" ht="12.75">
      <c r="A8" s="2"/>
    </row>
    <row r="10" spans="1:5" ht="25.5">
      <c r="A10" s="91" t="s">
        <v>44</v>
      </c>
      <c r="B10" s="91" t="s">
        <v>85</v>
      </c>
      <c r="C10" s="92" t="s">
        <v>86</v>
      </c>
      <c r="D10" s="92" t="s">
        <v>87</v>
      </c>
      <c r="E10" s="91" t="s">
        <v>38</v>
      </c>
    </row>
    <row r="11" spans="1:5" ht="12.75">
      <c r="A11" s="93">
        <v>2005</v>
      </c>
      <c r="B11" s="94">
        <v>0</v>
      </c>
      <c r="C11" s="95">
        <v>399100</v>
      </c>
      <c r="D11" s="95">
        <v>382399</v>
      </c>
      <c r="E11" s="96">
        <f>C11+D11</f>
        <v>781499</v>
      </c>
    </row>
    <row r="12" spans="1:5" ht="12.75">
      <c r="A12" s="93">
        <v>2004</v>
      </c>
      <c r="B12" s="94">
        <v>1</v>
      </c>
      <c r="C12" s="95">
        <v>397565</v>
      </c>
      <c r="D12" s="95">
        <v>378848</v>
      </c>
      <c r="E12" s="96">
        <f aca="true" t="shared" si="0" ref="E12:E75">C12+D12</f>
        <v>776413</v>
      </c>
    </row>
    <row r="13" spans="1:5" ht="12.75">
      <c r="A13" s="93">
        <v>2003</v>
      </c>
      <c r="B13" s="94">
        <v>2</v>
      </c>
      <c r="C13" s="95">
        <v>394427</v>
      </c>
      <c r="D13" s="95">
        <v>377923</v>
      </c>
      <c r="E13" s="96">
        <f t="shared" si="0"/>
        <v>772350</v>
      </c>
    </row>
    <row r="14" spans="1:5" ht="12.75">
      <c r="A14" s="93">
        <v>2002</v>
      </c>
      <c r="B14" s="94">
        <v>3</v>
      </c>
      <c r="C14" s="95">
        <v>399812</v>
      </c>
      <c r="D14" s="95">
        <v>381892</v>
      </c>
      <c r="E14" s="96">
        <f t="shared" si="0"/>
        <v>781704</v>
      </c>
    </row>
    <row r="15" spans="1:5" ht="12.75">
      <c r="A15" s="93">
        <v>2001</v>
      </c>
      <c r="B15" s="94">
        <v>4</v>
      </c>
      <c r="C15" s="95">
        <v>408624</v>
      </c>
      <c r="D15" s="95">
        <v>390376</v>
      </c>
      <c r="E15" s="96">
        <f t="shared" si="0"/>
        <v>799000</v>
      </c>
    </row>
    <row r="16" spans="1:5" ht="12.75">
      <c r="A16" s="93">
        <v>2000</v>
      </c>
      <c r="B16" s="94">
        <v>5</v>
      </c>
      <c r="C16" s="95">
        <v>417463</v>
      </c>
      <c r="D16" s="95">
        <v>396246</v>
      </c>
      <c r="E16" s="96">
        <f t="shared" si="0"/>
        <v>813709</v>
      </c>
    </row>
    <row r="17" spans="1:5" ht="12.75">
      <c r="A17" s="93">
        <v>1999</v>
      </c>
      <c r="B17" s="94">
        <v>6</v>
      </c>
      <c r="C17" s="95">
        <v>402587</v>
      </c>
      <c r="D17" s="95">
        <v>382134</v>
      </c>
      <c r="E17" s="96">
        <f t="shared" si="0"/>
        <v>784721</v>
      </c>
    </row>
    <row r="18" spans="1:5" ht="12.75">
      <c r="A18" s="93">
        <v>1998</v>
      </c>
      <c r="B18" s="94">
        <v>7</v>
      </c>
      <c r="C18" s="95">
        <v>399420</v>
      </c>
      <c r="D18" s="95">
        <v>381024</v>
      </c>
      <c r="E18" s="96">
        <f t="shared" si="0"/>
        <v>780444</v>
      </c>
    </row>
    <row r="19" spans="1:5" ht="12.75">
      <c r="A19" s="93">
        <v>1997</v>
      </c>
      <c r="B19" s="94">
        <v>8</v>
      </c>
      <c r="C19" s="95">
        <v>394530</v>
      </c>
      <c r="D19" s="95">
        <v>373460</v>
      </c>
      <c r="E19" s="96">
        <f t="shared" si="0"/>
        <v>767990</v>
      </c>
    </row>
    <row r="20" spans="1:5" ht="12.75">
      <c r="A20" s="93">
        <v>1996</v>
      </c>
      <c r="B20" s="94">
        <v>9</v>
      </c>
      <c r="C20" s="95">
        <v>398947</v>
      </c>
      <c r="D20" s="95">
        <v>379574</v>
      </c>
      <c r="E20" s="96">
        <f t="shared" si="0"/>
        <v>778521</v>
      </c>
    </row>
    <row r="21" spans="1:5" ht="12.75">
      <c r="A21" s="93">
        <v>1995</v>
      </c>
      <c r="B21" s="94">
        <v>10</v>
      </c>
      <c r="C21" s="95">
        <v>394317</v>
      </c>
      <c r="D21" s="95">
        <v>376935</v>
      </c>
      <c r="E21" s="96">
        <f t="shared" si="0"/>
        <v>771252</v>
      </c>
    </row>
    <row r="22" spans="1:5" ht="12.75">
      <c r="A22" s="93">
        <v>1994</v>
      </c>
      <c r="B22" s="94">
        <v>11</v>
      </c>
      <c r="C22" s="95">
        <v>385984</v>
      </c>
      <c r="D22" s="95">
        <v>369475</v>
      </c>
      <c r="E22" s="96">
        <f t="shared" si="0"/>
        <v>755459</v>
      </c>
    </row>
    <row r="23" spans="1:5" ht="12.75">
      <c r="A23" s="93">
        <v>1993</v>
      </c>
      <c r="B23" s="94">
        <v>12</v>
      </c>
      <c r="C23" s="95">
        <v>386526</v>
      </c>
      <c r="D23" s="95">
        <v>369382</v>
      </c>
      <c r="E23" s="96">
        <f t="shared" si="0"/>
        <v>755908</v>
      </c>
    </row>
    <row r="24" spans="1:5" ht="12.75">
      <c r="A24" s="93">
        <v>1992</v>
      </c>
      <c r="B24" s="94">
        <v>13</v>
      </c>
      <c r="C24" s="95">
        <v>405169</v>
      </c>
      <c r="D24" s="95">
        <v>386727</v>
      </c>
      <c r="E24" s="96">
        <f t="shared" si="0"/>
        <v>791896</v>
      </c>
    </row>
    <row r="25" spans="1:5" ht="12.75">
      <c r="A25" s="93">
        <v>1991</v>
      </c>
      <c r="B25" s="94">
        <v>14</v>
      </c>
      <c r="C25" s="95">
        <v>411660</v>
      </c>
      <c r="D25" s="95">
        <v>393424</v>
      </c>
      <c r="E25" s="96">
        <f t="shared" si="0"/>
        <v>805084</v>
      </c>
    </row>
    <row r="26" spans="1:5" ht="12.75">
      <c r="A26" s="93">
        <v>1990</v>
      </c>
      <c r="B26" s="94">
        <v>15</v>
      </c>
      <c r="C26" s="95">
        <v>420200</v>
      </c>
      <c r="D26" s="95">
        <v>400588</v>
      </c>
      <c r="E26" s="96">
        <f t="shared" si="0"/>
        <v>820788</v>
      </c>
    </row>
    <row r="27" spans="1:5" ht="12.75">
      <c r="A27" s="93">
        <v>1989</v>
      </c>
      <c r="B27" s="94">
        <v>16</v>
      </c>
      <c r="C27" s="95">
        <v>424116</v>
      </c>
      <c r="D27" s="95">
        <v>408094</v>
      </c>
      <c r="E27" s="96">
        <f t="shared" si="0"/>
        <v>832210</v>
      </c>
    </row>
    <row r="28" spans="1:5" ht="12.75">
      <c r="A28" s="93">
        <v>1988</v>
      </c>
      <c r="B28" s="94">
        <v>17</v>
      </c>
      <c r="C28" s="95">
        <v>429240</v>
      </c>
      <c r="D28" s="95">
        <v>411128</v>
      </c>
      <c r="E28" s="96">
        <f t="shared" si="0"/>
        <v>840368</v>
      </c>
    </row>
    <row r="29" spans="1:5" ht="12.75">
      <c r="A29" s="93">
        <v>1987</v>
      </c>
      <c r="B29" s="94">
        <v>18</v>
      </c>
      <c r="C29" s="95">
        <v>425749</v>
      </c>
      <c r="D29" s="95">
        <v>409657</v>
      </c>
      <c r="E29" s="96">
        <f t="shared" si="0"/>
        <v>835406</v>
      </c>
    </row>
    <row r="30" spans="1:5" ht="12.75">
      <c r="A30" s="93">
        <v>1986</v>
      </c>
      <c r="B30" s="94">
        <v>19</v>
      </c>
      <c r="C30" s="95">
        <v>428280</v>
      </c>
      <c r="D30" s="95">
        <v>414751</v>
      </c>
      <c r="E30" s="96">
        <f t="shared" si="0"/>
        <v>843031</v>
      </c>
    </row>
    <row r="31" spans="1:5" ht="12.75">
      <c r="A31" s="93">
        <v>1985</v>
      </c>
      <c r="B31" s="94">
        <v>20</v>
      </c>
      <c r="C31" s="95">
        <v>417308</v>
      </c>
      <c r="D31" s="95">
        <v>408027</v>
      </c>
      <c r="E31" s="96">
        <f t="shared" si="0"/>
        <v>825335</v>
      </c>
    </row>
    <row r="32" spans="1:5" ht="12.75">
      <c r="A32" s="93">
        <v>1984</v>
      </c>
      <c r="B32" s="94">
        <v>21</v>
      </c>
      <c r="C32" s="95">
        <v>403677</v>
      </c>
      <c r="D32" s="95">
        <v>396665</v>
      </c>
      <c r="E32" s="96">
        <f t="shared" si="0"/>
        <v>800342</v>
      </c>
    </row>
    <row r="33" spans="1:5" ht="12.75">
      <c r="A33" s="93">
        <v>1983</v>
      </c>
      <c r="B33" s="94">
        <v>22</v>
      </c>
      <c r="C33" s="95">
        <v>389509</v>
      </c>
      <c r="D33" s="95">
        <v>389290</v>
      </c>
      <c r="E33" s="96">
        <f t="shared" si="0"/>
        <v>778799</v>
      </c>
    </row>
    <row r="34" spans="1:5" ht="12.75">
      <c r="A34" s="93">
        <v>1982</v>
      </c>
      <c r="B34" s="94">
        <v>23</v>
      </c>
      <c r="C34" s="95">
        <v>409471</v>
      </c>
      <c r="D34" s="95">
        <v>409880</v>
      </c>
      <c r="E34" s="96">
        <f t="shared" si="0"/>
        <v>819351</v>
      </c>
    </row>
    <row r="35" spans="1:5" ht="12.75">
      <c r="A35" s="93">
        <v>1981</v>
      </c>
      <c r="B35" s="94">
        <v>24</v>
      </c>
      <c r="C35" s="95">
        <v>408521</v>
      </c>
      <c r="D35" s="95">
        <v>412580</v>
      </c>
      <c r="E35" s="96">
        <f t="shared" si="0"/>
        <v>821101</v>
      </c>
    </row>
    <row r="36" spans="1:5" ht="12.75">
      <c r="A36" s="93">
        <v>1980</v>
      </c>
      <c r="B36" s="94">
        <v>25</v>
      </c>
      <c r="C36" s="95">
        <v>408986</v>
      </c>
      <c r="D36" s="95">
        <v>416599</v>
      </c>
      <c r="E36" s="96">
        <f t="shared" si="0"/>
        <v>825585</v>
      </c>
    </row>
    <row r="37" spans="1:5" ht="12.75">
      <c r="A37" s="93">
        <v>1979</v>
      </c>
      <c r="B37" s="94">
        <v>26</v>
      </c>
      <c r="C37" s="95">
        <v>384670</v>
      </c>
      <c r="D37" s="95">
        <v>391697</v>
      </c>
      <c r="E37" s="96">
        <f t="shared" si="0"/>
        <v>776367</v>
      </c>
    </row>
    <row r="38" spans="1:5" ht="12.75">
      <c r="A38" s="93">
        <v>1978</v>
      </c>
      <c r="B38" s="94">
        <v>27</v>
      </c>
      <c r="C38" s="95">
        <v>377556</v>
      </c>
      <c r="D38" s="95">
        <v>383099</v>
      </c>
      <c r="E38" s="96">
        <f t="shared" si="0"/>
        <v>760655</v>
      </c>
    </row>
    <row r="39" spans="1:5" ht="12.75">
      <c r="A39" s="93">
        <v>1977</v>
      </c>
      <c r="B39" s="94">
        <v>28</v>
      </c>
      <c r="C39" s="95">
        <v>383373</v>
      </c>
      <c r="D39" s="95">
        <v>388444</v>
      </c>
      <c r="E39" s="96">
        <f t="shared" si="0"/>
        <v>771817</v>
      </c>
    </row>
    <row r="40" spans="1:5" ht="12.75">
      <c r="A40" s="93">
        <v>1976</v>
      </c>
      <c r="B40" s="94">
        <v>29</v>
      </c>
      <c r="C40" s="95">
        <v>375156</v>
      </c>
      <c r="D40" s="95">
        <v>380766</v>
      </c>
      <c r="E40" s="96">
        <f t="shared" si="0"/>
        <v>755922</v>
      </c>
    </row>
    <row r="41" spans="1:5" ht="12.75">
      <c r="A41" s="93">
        <v>1975</v>
      </c>
      <c r="B41" s="94">
        <v>30</v>
      </c>
      <c r="C41" s="95">
        <v>387070</v>
      </c>
      <c r="D41" s="95">
        <v>393440</v>
      </c>
      <c r="E41" s="96">
        <f t="shared" si="0"/>
        <v>780510</v>
      </c>
    </row>
    <row r="42" spans="1:5" ht="12.75">
      <c r="A42" s="93">
        <v>1974</v>
      </c>
      <c r="B42" s="94">
        <v>31</v>
      </c>
      <c r="C42" s="95">
        <v>411865</v>
      </c>
      <c r="D42" s="95">
        <v>418255</v>
      </c>
      <c r="E42" s="96">
        <f t="shared" si="0"/>
        <v>830120</v>
      </c>
    </row>
    <row r="43" spans="1:5" ht="12.75">
      <c r="A43" s="93">
        <v>1973</v>
      </c>
      <c r="B43" s="94">
        <v>32</v>
      </c>
      <c r="C43" s="95">
        <v>438540</v>
      </c>
      <c r="D43" s="95">
        <v>446237</v>
      </c>
      <c r="E43" s="96">
        <f t="shared" si="0"/>
        <v>884777</v>
      </c>
    </row>
    <row r="44" spans="1:5" ht="12.75">
      <c r="A44" s="93">
        <v>1972</v>
      </c>
      <c r="B44" s="94">
        <v>33</v>
      </c>
      <c r="C44" s="95">
        <v>452098</v>
      </c>
      <c r="D44" s="95">
        <v>458645</v>
      </c>
      <c r="E44" s="96">
        <f t="shared" si="0"/>
        <v>910743</v>
      </c>
    </row>
    <row r="45" spans="1:5" ht="12.75">
      <c r="A45" s="93">
        <v>1971</v>
      </c>
      <c r="B45" s="94">
        <v>34</v>
      </c>
      <c r="C45" s="95">
        <v>451345</v>
      </c>
      <c r="D45" s="95">
        <v>457304</v>
      </c>
      <c r="E45" s="96">
        <f t="shared" si="0"/>
        <v>908649</v>
      </c>
    </row>
    <row r="46" spans="1:5" ht="12.75">
      <c r="A46" s="93">
        <v>1970</v>
      </c>
      <c r="B46" s="94">
        <v>35</v>
      </c>
      <c r="C46" s="95">
        <v>444751</v>
      </c>
      <c r="D46" s="95">
        <v>450089</v>
      </c>
      <c r="E46" s="96">
        <f t="shared" si="0"/>
        <v>894840</v>
      </c>
    </row>
    <row r="47" spans="1:5" ht="12.75">
      <c r="A47" s="93">
        <v>1969</v>
      </c>
      <c r="B47" s="94">
        <v>36</v>
      </c>
      <c r="C47" s="95">
        <v>439327</v>
      </c>
      <c r="D47" s="95">
        <v>446642</v>
      </c>
      <c r="E47" s="96">
        <f t="shared" si="0"/>
        <v>885969</v>
      </c>
    </row>
    <row r="48" spans="1:5" ht="12.75">
      <c r="A48" s="93">
        <v>1968</v>
      </c>
      <c r="B48" s="94">
        <v>37</v>
      </c>
      <c r="C48" s="95">
        <v>438082</v>
      </c>
      <c r="D48" s="95">
        <v>446764</v>
      </c>
      <c r="E48" s="96">
        <f t="shared" si="0"/>
        <v>884846</v>
      </c>
    </row>
    <row r="49" spans="1:5" ht="12.75">
      <c r="A49" s="93">
        <v>1967</v>
      </c>
      <c r="B49" s="94">
        <v>38</v>
      </c>
      <c r="C49" s="95">
        <v>438570</v>
      </c>
      <c r="D49" s="95">
        <v>447876</v>
      </c>
      <c r="E49" s="96">
        <f t="shared" si="0"/>
        <v>886446</v>
      </c>
    </row>
    <row r="50" spans="1:5" ht="12.75">
      <c r="A50" s="93">
        <v>1966</v>
      </c>
      <c r="B50" s="94">
        <v>39</v>
      </c>
      <c r="C50" s="95">
        <v>451186</v>
      </c>
      <c r="D50" s="95">
        <v>461713</v>
      </c>
      <c r="E50" s="96">
        <f t="shared" si="0"/>
        <v>912899</v>
      </c>
    </row>
    <row r="51" spans="1:5" ht="12.75">
      <c r="A51" s="93">
        <v>1965</v>
      </c>
      <c r="B51" s="94">
        <v>40</v>
      </c>
      <c r="C51" s="95">
        <v>450153</v>
      </c>
      <c r="D51" s="95">
        <v>462466</v>
      </c>
      <c r="E51" s="96">
        <f t="shared" si="0"/>
        <v>912619</v>
      </c>
    </row>
    <row r="52" spans="1:5" ht="12.75">
      <c r="A52" s="93">
        <v>1964</v>
      </c>
      <c r="B52" s="94">
        <v>41</v>
      </c>
      <c r="C52" s="95">
        <v>456500</v>
      </c>
      <c r="D52" s="95">
        <v>469575</v>
      </c>
      <c r="E52" s="96">
        <f t="shared" si="0"/>
        <v>926075</v>
      </c>
    </row>
    <row r="53" spans="1:5" ht="12.75">
      <c r="A53" s="93">
        <v>1963</v>
      </c>
      <c r="B53" s="94">
        <v>42</v>
      </c>
      <c r="C53" s="95">
        <v>451709</v>
      </c>
      <c r="D53" s="95">
        <v>467487</v>
      </c>
      <c r="E53" s="96">
        <f t="shared" si="0"/>
        <v>919196</v>
      </c>
    </row>
    <row r="54" spans="1:5" ht="12.75">
      <c r="A54" s="93">
        <v>1962</v>
      </c>
      <c r="B54" s="94">
        <v>43</v>
      </c>
      <c r="C54" s="95">
        <v>437689</v>
      </c>
      <c r="D54" s="95">
        <v>451998</v>
      </c>
      <c r="E54" s="96">
        <f t="shared" si="0"/>
        <v>889687</v>
      </c>
    </row>
    <row r="55" spans="1:5" ht="12.75">
      <c r="A55" s="93">
        <v>1961</v>
      </c>
      <c r="B55" s="94">
        <v>44</v>
      </c>
      <c r="C55" s="95">
        <v>440660</v>
      </c>
      <c r="D55" s="95">
        <v>453412</v>
      </c>
      <c r="E55" s="96">
        <f t="shared" si="0"/>
        <v>894072</v>
      </c>
    </row>
    <row r="56" spans="1:5" ht="12.75">
      <c r="A56" s="93">
        <v>1960</v>
      </c>
      <c r="B56" s="94">
        <v>45</v>
      </c>
      <c r="C56" s="95">
        <v>438005</v>
      </c>
      <c r="D56" s="95">
        <v>452508</v>
      </c>
      <c r="E56" s="96">
        <f t="shared" si="0"/>
        <v>890513</v>
      </c>
    </row>
    <row r="57" spans="1:5" ht="12.75">
      <c r="A57" s="93">
        <v>1959</v>
      </c>
      <c r="B57" s="94">
        <v>46</v>
      </c>
      <c r="C57" s="95">
        <v>434264</v>
      </c>
      <c r="D57" s="95">
        <v>452478</v>
      </c>
      <c r="E57" s="96">
        <f t="shared" si="0"/>
        <v>886742</v>
      </c>
    </row>
    <row r="58" spans="1:5" ht="12.75">
      <c r="A58" s="93">
        <v>1958</v>
      </c>
      <c r="B58" s="94">
        <v>47</v>
      </c>
      <c r="C58" s="95">
        <v>424036</v>
      </c>
      <c r="D58" s="95">
        <v>443315</v>
      </c>
      <c r="E58" s="96">
        <f t="shared" si="0"/>
        <v>867351</v>
      </c>
    </row>
    <row r="59" spans="1:5" ht="12.75">
      <c r="A59" s="93">
        <v>1957</v>
      </c>
      <c r="B59" s="94">
        <v>48</v>
      </c>
      <c r="C59" s="95">
        <v>425069</v>
      </c>
      <c r="D59" s="95">
        <v>442436</v>
      </c>
      <c r="E59" s="96">
        <f t="shared" si="0"/>
        <v>867505</v>
      </c>
    </row>
    <row r="60" spans="1:5" ht="12.75">
      <c r="A60" s="93">
        <v>1956</v>
      </c>
      <c r="B60" s="94">
        <v>49</v>
      </c>
      <c r="C60" s="95">
        <v>420780</v>
      </c>
      <c r="D60" s="95">
        <v>441318</v>
      </c>
      <c r="E60" s="96">
        <f t="shared" si="0"/>
        <v>862098</v>
      </c>
    </row>
    <row r="61" spans="1:5" ht="12.75">
      <c r="A61" s="93">
        <v>1955</v>
      </c>
      <c r="B61" s="94">
        <v>50</v>
      </c>
      <c r="C61" s="95">
        <v>416676</v>
      </c>
      <c r="D61" s="95">
        <v>439114</v>
      </c>
      <c r="E61" s="96">
        <f t="shared" si="0"/>
        <v>855790</v>
      </c>
    </row>
    <row r="62" spans="1:5" ht="12.75">
      <c r="A62" s="93">
        <v>1954</v>
      </c>
      <c r="B62" s="94">
        <v>51</v>
      </c>
      <c r="C62" s="95">
        <v>419026</v>
      </c>
      <c r="D62" s="95">
        <v>438038</v>
      </c>
      <c r="E62" s="96">
        <f t="shared" si="0"/>
        <v>857064</v>
      </c>
    </row>
    <row r="63" spans="1:5" ht="12.75">
      <c r="A63" s="93">
        <v>1953</v>
      </c>
      <c r="B63" s="94">
        <v>52</v>
      </c>
      <c r="C63" s="95">
        <v>411526</v>
      </c>
      <c r="D63" s="95">
        <v>431902</v>
      </c>
      <c r="E63" s="96">
        <f t="shared" si="0"/>
        <v>843428</v>
      </c>
    </row>
    <row r="64" spans="1:5" ht="12.75">
      <c r="A64" s="93">
        <v>1952</v>
      </c>
      <c r="B64" s="94">
        <v>53</v>
      </c>
      <c r="C64" s="95">
        <v>420288</v>
      </c>
      <c r="D64" s="95">
        <v>439472</v>
      </c>
      <c r="E64" s="96">
        <f t="shared" si="0"/>
        <v>859760</v>
      </c>
    </row>
    <row r="65" spans="1:5" ht="12.75">
      <c r="A65" s="93">
        <v>1951</v>
      </c>
      <c r="B65" s="94">
        <v>54</v>
      </c>
      <c r="C65" s="95">
        <v>411915</v>
      </c>
      <c r="D65" s="95">
        <v>427965</v>
      </c>
      <c r="E65" s="96">
        <f t="shared" si="0"/>
        <v>839880</v>
      </c>
    </row>
    <row r="66" spans="1:5" ht="12.75">
      <c r="A66" s="93">
        <v>1950</v>
      </c>
      <c r="B66" s="94">
        <v>55</v>
      </c>
      <c r="C66" s="95">
        <v>429183</v>
      </c>
      <c r="D66" s="95">
        <v>444056</v>
      </c>
      <c r="E66" s="96">
        <f t="shared" si="0"/>
        <v>873239</v>
      </c>
    </row>
    <row r="67" spans="1:5" ht="12.75">
      <c r="A67" s="93">
        <v>1949</v>
      </c>
      <c r="B67" s="94">
        <v>56</v>
      </c>
      <c r="C67" s="95">
        <v>423040</v>
      </c>
      <c r="D67" s="95">
        <v>439123</v>
      </c>
      <c r="E67" s="96">
        <f t="shared" si="0"/>
        <v>862163</v>
      </c>
    </row>
    <row r="68" spans="1:5" ht="12.75">
      <c r="A68" s="93">
        <v>1948</v>
      </c>
      <c r="B68" s="94">
        <v>57</v>
      </c>
      <c r="C68" s="95">
        <v>424369</v>
      </c>
      <c r="D68" s="95">
        <v>437167</v>
      </c>
      <c r="E68" s="96">
        <f t="shared" si="0"/>
        <v>861536</v>
      </c>
    </row>
    <row r="69" spans="1:5" ht="12.75">
      <c r="A69" s="93">
        <v>1947</v>
      </c>
      <c r="B69" s="94">
        <v>58</v>
      </c>
      <c r="C69" s="95">
        <v>416248</v>
      </c>
      <c r="D69" s="95">
        <v>431336</v>
      </c>
      <c r="E69" s="96">
        <f t="shared" si="0"/>
        <v>847584</v>
      </c>
    </row>
    <row r="70" spans="1:5" ht="12.75">
      <c r="A70" s="93">
        <v>1946</v>
      </c>
      <c r="B70" s="94">
        <v>59</v>
      </c>
      <c r="C70" s="95">
        <v>393933</v>
      </c>
      <c r="D70" s="95">
        <v>410928</v>
      </c>
      <c r="E70" s="96">
        <f t="shared" si="0"/>
        <v>804861</v>
      </c>
    </row>
    <row r="71" spans="1:5" ht="12.75">
      <c r="A71" s="93">
        <v>1945</v>
      </c>
      <c r="B71" s="94">
        <v>60</v>
      </c>
      <c r="C71" s="95">
        <v>298504</v>
      </c>
      <c r="D71" s="95">
        <v>311804</v>
      </c>
      <c r="E71" s="96">
        <f t="shared" si="0"/>
        <v>610308</v>
      </c>
    </row>
    <row r="72" spans="1:5" ht="12.75">
      <c r="A72" s="93">
        <v>1944</v>
      </c>
      <c r="B72" s="94">
        <v>61</v>
      </c>
      <c r="C72" s="95">
        <v>291645</v>
      </c>
      <c r="D72" s="95">
        <v>308369</v>
      </c>
      <c r="E72" s="96">
        <f t="shared" si="0"/>
        <v>600014</v>
      </c>
    </row>
    <row r="73" spans="1:5" ht="12.75">
      <c r="A73" s="93">
        <v>1943</v>
      </c>
      <c r="B73" s="94">
        <v>62</v>
      </c>
      <c r="C73" s="95">
        <v>283815</v>
      </c>
      <c r="D73" s="95">
        <v>299928</v>
      </c>
      <c r="E73" s="96">
        <f t="shared" si="0"/>
        <v>583743</v>
      </c>
    </row>
    <row r="74" spans="1:5" ht="12.75">
      <c r="A74" s="93">
        <v>1942</v>
      </c>
      <c r="B74" s="94">
        <v>63</v>
      </c>
      <c r="C74" s="95">
        <v>265166</v>
      </c>
      <c r="D74" s="95">
        <v>281357</v>
      </c>
      <c r="E74" s="96">
        <f t="shared" si="0"/>
        <v>546523</v>
      </c>
    </row>
    <row r="75" spans="1:5" ht="12.75">
      <c r="A75" s="93">
        <v>1941</v>
      </c>
      <c r="B75" s="94">
        <v>64</v>
      </c>
      <c r="C75" s="95">
        <v>234263</v>
      </c>
      <c r="D75" s="95">
        <v>253034</v>
      </c>
      <c r="E75" s="96">
        <f t="shared" si="0"/>
        <v>487297</v>
      </c>
    </row>
    <row r="76" spans="1:5" ht="12.75">
      <c r="A76" s="93">
        <v>1940</v>
      </c>
      <c r="B76" s="94">
        <v>65</v>
      </c>
      <c r="C76" s="95">
        <v>242638</v>
      </c>
      <c r="D76" s="95">
        <v>266630</v>
      </c>
      <c r="E76" s="96">
        <f aca="true" t="shared" si="1" ref="E76:E111">C76+D76</f>
        <v>509268</v>
      </c>
    </row>
    <row r="77" spans="1:5" ht="12.75">
      <c r="A77" s="93">
        <v>1939</v>
      </c>
      <c r="B77" s="94">
        <v>66</v>
      </c>
      <c r="C77" s="95">
        <v>252001</v>
      </c>
      <c r="D77" s="95">
        <v>283805</v>
      </c>
      <c r="E77" s="96">
        <f t="shared" si="1"/>
        <v>535806</v>
      </c>
    </row>
    <row r="78" spans="1:5" ht="12.75">
      <c r="A78" s="93">
        <v>1938</v>
      </c>
      <c r="B78" s="94">
        <v>67</v>
      </c>
      <c r="C78" s="95">
        <v>245399</v>
      </c>
      <c r="D78" s="95">
        <v>281151</v>
      </c>
      <c r="E78" s="96">
        <f t="shared" si="1"/>
        <v>526550</v>
      </c>
    </row>
    <row r="79" spans="1:5" ht="12.75">
      <c r="A79" s="93">
        <v>1937</v>
      </c>
      <c r="B79" s="94">
        <v>68</v>
      </c>
      <c r="C79" s="95">
        <v>241267</v>
      </c>
      <c r="D79" s="95">
        <v>280002</v>
      </c>
      <c r="E79" s="96">
        <f t="shared" si="1"/>
        <v>521269</v>
      </c>
    </row>
    <row r="80" spans="1:5" ht="12.75">
      <c r="A80" s="93">
        <v>1936</v>
      </c>
      <c r="B80" s="94">
        <v>69</v>
      </c>
      <c r="C80" s="95">
        <v>239874</v>
      </c>
      <c r="D80" s="95">
        <v>284915</v>
      </c>
      <c r="E80" s="96">
        <f t="shared" si="1"/>
        <v>524789</v>
      </c>
    </row>
    <row r="81" spans="1:5" ht="12.75">
      <c r="A81" s="93">
        <v>1935</v>
      </c>
      <c r="B81" s="94">
        <v>70</v>
      </c>
      <c r="C81" s="95">
        <v>231404</v>
      </c>
      <c r="D81" s="95">
        <v>283270</v>
      </c>
      <c r="E81" s="96">
        <f t="shared" si="1"/>
        <v>514674</v>
      </c>
    </row>
    <row r="82" spans="1:5" ht="12.75">
      <c r="A82" s="93">
        <v>1934</v>
      </c>
      <c r="B82" s="94">
        <v>71</v>
      </c>
      <c r="C82" s="95">
        <v>232218</v>
      </c>
      <c r="D82" s="95">
        <v>289299</v>
      </c>
      <c r="E82" s="96">
        <f t="shared" si="1"/>
        <v>521517</v>
      </c>
    </row>
    <row r="83" spans="1:5" ht="12.75">
      <c r="A83" s="93">
        <v>1933</v>
      </c>
      <c r="B83" s="94">
        <v>72</v>
      </c>
      <c r="C83" s="95">
        <v>222267</v>
      </c>
      <c r="D83" s="95">
        <v>282378</v>
      </c>
      <c r="E83" s="96">
        <f t="shared" si="1"/>
        <v>504645</v>
      </c>
    </row>
    <row r="84" spans="1:5" ht="12.75">
      <c r="A84" s="93">
        <v>1932</v>
      </c>
      <c r="B84" s="94">
        <v>73</v>
      </c>
      <c r="C84" s="95">
        <v>224150</v>
      </c>
      <c r="D84" s="95">
        <v>292944</v>
      </c>
      <c r="E84" s="96">
        <f t="shared" si="1"/>
        <v>517094</v>
      </c>
    </row>
    <row r="85" spans="1:5" ht="12.75">
      <c r="A85" s="93">
        <v>1931</v>
      </c>
      <c r="B85" s="94">
        <v>74</v>
      </c>
      <c r="C85" s="95">
        <v>213256</v>
      </c>
      <c r="D85" s="95">
        <v>286173</v>
      </c>
      <c r="E85" s="96">
        <f t="shared" si="1"/>
        <v>499429</v>
      </c>
    </row>
    <row r="86" spans="1:5" ht="12.75">
      <c r="A86" s="93">
        <v>1930</v>
      </c>
      <c r="B86" s="94">
        <v>75</v>
      </c>
      <c r="C86" s="95">
        <v>208173</v>
      </c>
      <c r="D86" s="95">
        <v>287578</v>
      </c>
      <c r="E86" s="96">
        <f t="shared" si="1"/>
        <v>495751</v>
      </c>
    </row>
    <row r="87" spans="1:5" ht="12.75">
      <c r="A87" s="93">
        <v>1929</v>
      </c>
      <c r="B87" s="94">
        <v>76</v>
      </c>
      <c r="C87" s="95">
        <v>190954</v>
      </c>
      <c r="D87" s="95">
        <v>269014</v>
      </c>
      <c r="E87" s="96">
        <f t="shared" si="1"/>
        <v>459968</v>
      </c>
    </row>
    <row r="88" spans="1:5" ht="12.75">
      <c r="A88" s="93">
        <v>1928</v>
      </c>
      <c r="B88" s="94">
        <v>77</v>
      </c>
      <c r="C88" s="95">
        <v>181109</v>
      </c>
      <c r="D88" s="95">
        <v>265590</v>
      </c>
      <c r="E88" s="96">
        <f t="shared" si="1"/>
        <v>446699</v>
      </c>
    </row>
    <row r="89" spans="1:5" ht="12.75">
      <c r="A89" s="93">
        <v>1927</v>
      </c>
      <c r="B89" s="94">
        <v>78</v>
      </c>
      <c r="C89" s="95">
        <v>168110</v>
      </c>
      <c r="D89" s="95">
        <v>255162</v>
      </c>
      <c r="E89" s="96">
        <f t="shared" si="1"/>
        <v>423272</v>
      </c>
    </row>
    <row r="90" spans="1:5" ht="12.75">
      <c r="A90" s="93">
        <v>1926</v>
      </c>
      <c r="B90" s="94">
        <v>79</v>
      </c>
      <c r="C90" s="95">
        <v>159055</v>
      </c>
      <c r="D90" s="95">
        <v>249462</v>
      </c>
      <c r="E90" s="96">
        <f t="shared" si="1"/>
        <v>408517</v>
      </c>
    </row>
    <row r="91" spans="1:5" ht="12.75">
      <c r="A91" s="93">
        <v>1925</v>
      </c>
      <c r="B91" s="94">
        <v>80</v>
      </c>
      <c r="C91" s="95">
        <v>147581</v>
      </c>
      <c r="D91" s="95">
        <v>240644</v>
      </c>
      <c r="E91" s="96">
        <f t="shared" si="1"/>
        <v>388225</v>
      </c>
    </row>
    <row r="92" spans="1:5" ht="12.75">
      <c r="A92" s="93">
        <v>1924</v>
      </c>
      <c r="B92" s="94">
        <v>81</v>
      </c>
      <c r="C92" s="95">
        <v>132971</v>
      </c>
      <c r="D92" s="95">
        <v>227185</v>
      </c>
      <c r="E92" s="96">
        <f t="shared" si="1"/>
        <v>360156</v>
      </c>
    </row>
    <row r="93" spans="1:5" ht="12.75">
      <c r="A93" s="93">
        <v>1923</v>
      </c>
      <c r="B93" s="94">
        <v>82</v>
      </c>
      <c r="C93" s="95">
        <v>123448</v>
      </c>
      <c r="D93" s="95">
        <v>218461</v>
      </c>
      <c r="E93" s="96">
        <f t="shared" si="1"/>
        <v>341909</v>
      </c>
    </row>
    <row r="94" spans="1:5" ht="12.75">
      <c r="A94" s="93">
        <v>1922</v>
      </c>
      <c r="B94" s="94">
        <v>83</v>
      </c>
      <c r="C94" s="95">
        <v>112505</v>
      </c>
      <c r="D94" s="95">
        <v>207097</v>
      </c>
      <c r="E94" s="96">
        <f t="shared" si="1"/>
        <v>319602</v>
      </c>
    </row>
    <row r="95" spans="1:5" ht="12.75">
      <c r="A95" s="93">
        <v>1921</v>
      </c>
      <c r="B95" s="94">
        <v>84</v>
      </c>
      <c r="C95" s="95">
        <v>104433</v>
      </c>
      <c r="D95" s="95">
        <v>198918</v>
      </c>
      <c r="E95" s="96">
        <f t="shared" si="1"/>
        <v>303351</v>
      </c>
    </row>
    <row r="96" spans="1:5" ht="12.75">
      <c r="A96" s="93">
        <v>1920</v>
      </c>
      <c r="B96" s="94">
        <v>85</v>
      </c>
      <c r="C96" s="95">
        <v>94910</v>
      </c>
      <c r="D96" s="95">
        <v>186015</v>
      </c>
      <c r="E96" s="96">
        <f t="shared" si="1"/>
        <v>280925</v>
      </c>
    </row>
    <row r="97" spans="1:5" ht="12.75">
      <c r="A97" s="93">
        <v>1919</v>
      </c>
      <c r="B97" s="94">
        <v>86</v>
      </c>
      <c r="C97" s="95">
        <v>49292</v>
      </c>
      <c r="D97" s="95">
        <v>103028</v>
      </c>
      <c r="E97" s="96">
        <f t="shared" si="1"/>
        <v>152320</v>
      </c>
    </row>
    <row r="98" spans="1:5" ht="12.75">
      <c r="A98" s="93">
        <v>1918</v>
      </c>
      <c r="B98" s="94">
        <v>87</v>
      </c>
      <c r="C98" s="95">
        <v>36772</v>
      </c>
      <c r="D98" s="95">
        <v>82625</v>
      </c>
      <c r="E98" s="96">
        <f t="shared" si="1"/>
        <v>119397</v>
      </c>
    </row>
    <row r="99" spans="1:5" ht="12.75">
      <c r="A99" s="93">
        <v>1917</v>
      </c>
      <c r="B99" s="94">
        <v>88</v>
      </c>
      <c r="C99" s="95">
        <v>27535</v>
      </c>
      <c r="D99" s="95">
        <v>66771</v>
      </c>
      <c r="E99" s="96">
        <f t="shared" si="1"/>
        <v>94306</v>
      </c>
    </row>
    <row r="100" spans="1:5" ht="12.75">
      <c r="A100" s="93">
        <v>1916</v>
      </c>
      <c r="B100" s="94">
        <v>89</v>
      </c>
      <c r="C100" s="95">
        <v>21791</v>
      </c>
      <c r="D100" s="95">
        <v>54562</v>
      </c>
      <c r="E100" s="96">
        <f t="shared" si="1"/>
        <v>76353</v>
      </c>
    </row>
    <row r="101" spans="1:5" ht="12.75">
      <c r="A101" s="93">
        <v>1915</v>
      </c>
      <c r="B101" s="94">
        <v>90</v>
      </c>
      <c r="C101" s="95">
        <v>21217</v>
      </c>
      <c r="D101" s="95">
        <v>57588</v>
      </c>
      <c r="E101" s="96">
        <f t="shared" si="1"/>
        <v>78805</v>
      </c>
    </row>
    <row r="102" spans="1:5" ht="12.75">
      <c r="A102" s="93">
        <v>1914</v>
      </c>
      <c r="B102" s="94">
        <v>91</v>
      </c>
      <c r="C102" s="95">
        <v>25461</v>
      </c>
      <c r="D102" s="95">
        <v>75634</v>
      </c>
      <c r="E102" s="96">
        <f t="shared" si="1"/>
        <v>101095</v>
      </c>
    </row>
    <row r="103" spans="1:5" ht="12.75">
      <c r="A103" s="93">
        <v>1913</v>
      </c>
      <c r="B103" s="94">
        <v>92</v>
      </c>
      <c r="C103" s="95">
        <v>20300</v>
      </c>
      <c r="D103" s="95">
        <v>61618</v>
      </c>
      <c r="E103" s="96">
        <f t="shared" si="1"/>
        <v>81918</v>
      </c>
    </row>
    <row r="104" spans="1:5" ht="12.75">
      <c r="A104" s="93">
        <v>1912</v>
      </c>
      <c r="B104" s="94">
        <v>93</v>
      </c>
      <c r="C104" s="95">
        <v>15125</v>
      </c>
      <c r="D104" s="95">
        <v>50052</v>
      </c>
      <c r="E104" s="96">
        <f t="shared" si="1"/>
        <v>65177</v>
      </c>
    </row>
    <row r="105" spans="1:5" ht="12.75">
      <c r="A105" s="93">
        <v>1911</v>
      </c>
      <c r="B105" s="94">
        <v>94</v>
      </c>
      <c r="C105" s="95">
        <v>10274</v>
      </c>
      <c r="D105" s="95">
        <v>36752</v>
      </c>
      <c r="E105" s="96">
        <f t="shared" si="1"/>
        <v>47026</v>
      </c>
    </row>
    <row r="106" spans="1:5" ht="12.75">
      <c r="A106" s="93">
        <v>1910</v>
      </c>
      <c r="B106" s="94">
        <v>95</v>
      </c>
      <c r="C106" s="95">
        <v>7550</v>
      </c>
      <c r="D106" s="95">
        <v>29593</v>
      </c>
      <c r="E106" s="96">
        <f t="shared" si="1"/>
        <v>37143</v>
      </c>
    </row>
    <row r="107" spans="1:5" ht="12.75">
      <c r="A107" s="93">
        <v>1909</v>
      </c>
      <c r="B107" s="94">
        <v>96</v>
      </c>
      <c r="C107" s="95">
        <v>4805</v>
      </c>
      <c r="D107" s="95">
        <v>20938</v>
      </c>
      <c r="E107" s="96">
        <f t="shared" si="1"/>
        <v>25743</v>
      </c>
    </row>
    <row r="108" spans="1:5" ht="12.75">
      <c r="A108" s="93">
        <v>1908</v>
      </c>
      <c r="B108" s="94">
        <v>97</v>
      </c>
      <c r="C108" s="95">
        <v>3187</v>
      </c>
      <c r="D108" s="95">
        <v>14853</v>
      </c>
      <c r="E108" s="96">
        <f t="shared" si="1"/>
        <v>18040</v>
      </c>
    </row>
    <row r="109" spans="1:5" ht="12.75">
      <c r="A109" s="93">
        <v>1907</v>
      </c>
      <c r="B109" s="94">
        <v>98</v>
      </c>
      <c r="C109" s="95">
        <v>1949</v>
      </c>
      <c r="D109" s="95">
        <v>9791</v>
      </c>
      <c r="E109" s="96">
        <f t="shared" si="1"/>
        <v>11740</v>
      </c>
    </row>
    <row r="110" spans="1:5" ht="12.75">
      <c r="A110" s="93">
        <v>1906</v>
      </c>
      <c r="B110" s="94">
        <v>99</v>
      </c>
      <c r="C110" s="95">
        <v>1490</v>
      </c>
      <c r="D110" s="95">
        <v>6699</v>
      </c>
      <c r="E110" s="96">
        <f t="shared" si="1"/>
        <v>8189</v>
      </c>
    </row>
    <row r="111" spans="1:8" ht="12.75">
      <c r="A111" s="93" t="s">
        <v>88</v>
      </c>
      <c r="B111" s="94" t="s">
        <v>49</v>
      </c>
      <c r="C111" s="96">
        <v>2334</v>
      </c>
      <c r="D111" s="96">
        <v>11241</v>
      </c>
      <c r="E111" s="96">
        <f t="shared" si="1"/>
        <v>13575</v>
      </c>
      <c r="G111" s="44"/>
      <c r="H111" s="44"/>
    </row>
    <row r="112" spans="3:4" ht="12.75">
      <c r="C112" s="48"/>
      <c r="D112" s="48"/>
    </row>
    <row r="113" spans="3:5" ht="12.75">
      <c r="C113" s="48"/>
      <c r="D113" s="48"/>
      <c r="E113" s="48"/>
    </row>
    <row r="114" spans="3:4" ht="12.75">
      <c r="C114" s="48"/>
      <c r="D114" s="48"/>
    </row>
    <row r="115" spans="3:4" ht="12.75">
      <c r="C115" s="48"/>
      <c r="D115" s="48"/>
    </row>
    <row r="116" spans="3:4" ht="12.75">
      <c r="C116" s="48"/>
      <c r="D116" s="48"/>
    </row>
    <row r="117" spans="3:4" ht="12.75">
      <c r="C117" s="48"/>
      <c r="D117" s="48"/>
    </row>
    <row r="118" spans="3:4" ht="12.75">
      <c r="C118" s="48"/>
      <c r="D118" s="48"/>
    </row>
    <row r="119" spans="3:4" ht="12.75">
      <c r="C119" s="48"/>
      <c r="D119" s="48"/>
    </row>
    <row r="120" spans="3:4" ht="12.75">
      <c r="C120" s="48"/>
      <c r="D120" s="48"/>
    </row>
    <row r="121" spans="3:4" ht="12.75">
      <c r="C121" s="48"/>
      <c r="D121" s="4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Evolution generale de la situation demographique, France entiere</dc:title>
  <dc:subject>Bilan demographique 2009</dc:subject>
  <dc:creator>Insee</dc:creator>
  <cp:keywords/>
  <dc:description/>
  <cp:lastModifiedBy>piketty</cp:lastModifiedBy>
  <cp:lastPrinted>2011-01-12T12:01:20Z</cp:lastPrinted>
  <dcterms:created xsi:type="dcterms:W3CDTF">1999-09-29T14:04:48Z</dcterms:created>
  <dcterms:modified xsi:type="dcterms:W3CDTF">2011-01-12T12:01:31Z</dcterms:modified>
  <cp:category/>
  <cp:version/>
  <cp:contentType/>
  <cp:contentStatus/>
</cp:coreProperties>
</file>